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</sheets>
  <calcPr calcId="144525" concurrentCalc="0"/>
</workbook>
</file>

<file path=xl/sharedStrings.xml><?xml version="1.0" encoding="utf-8"?>
<sst xmlns="http://schemas.openxmlformats.org/spreadsheetml/2006/main" count="144">
  <si>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</si>
  <si>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</si>
  <si>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</si>
  <si>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</si>
  <si>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</si>
  <si>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</si>
  <si>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</si>
  <si>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</si>
  <si>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</si>
  <si>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</si>
  <si>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</si>
  <si>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</si>
  <si>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</si>
  <si>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</si>
  <si>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政府性基金预算资金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</si>
  <si>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</si>
  <si>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</si>
  <si>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</si>
  <si>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</si>
  <si>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</si>
  <si>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</si>
  <si>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</si>
  <si>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</si>
  <si>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</si>
  <si>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</si>
  <si>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</si>
  <si>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</si>
  <si>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</si>
  <si>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</si>
  <si>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</si>
  <si>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总计</t>
  </si>
  <si>
    <t>基本支出</t>
  </si>
  <si>
    <t>项目支出</t>
  </si>
  <si>
    <t xml:space="preserve">  一般公共服务支出</t>
  </si>
  <si>
    <t xml:space="preserve">  教育支出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</si>
  <si>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</si>
  <si>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</si>
  <si>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</si>
  <si>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</si>
  <si>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</si>
  <si>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</si>
  <si>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金融支出</t>
  </si>
  <si>
    <t xml:space="preserve">  住房保障支出</t>
  </si>
  <si>
    <r>
      <rPr>
        <sz val="10"/>
        <color indexed="8"/>
        <rFont val="Dialog.plain"/>
        <charset val="134"/>
      </rPr>
      <t> </t>
    </r>
  </si>
  <si>
    <r>
      <rPr>
        <sz val="10"/>
        <color indexed="8"/>
        <rFont val="Dialog.plain"/>
        <charset val="134"/>
      </rPr>
      <t>  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</si>
  <si>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</si>
  <si>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</si>
  <si>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</si>
  <si>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</si>
  <si>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</si>
  <si>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人员经费</t>
  </si>
  <si>
    <t>日常公用经费</t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</si>
  <si>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</si>
  <si>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</si>
  <si>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</si>
  <si>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</si>
  <si>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</si>
  <si>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</si>
  <si>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</si>
  <si>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</si>
  <si>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</si>
  <si>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</si>
  <si>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</si>
  <si>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表六</t>
  </si>
  <si>
    <t>部门收支总表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</si>
  <si>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</si>
  <si>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</si>
  <si>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</si>
  <si>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</si>
  <si>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</si>
  <si>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</si>
  <si>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</si>
  <si>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</si>
  <si>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</si>
  <si>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</si>
  <si>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</si>
  <si>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</si>
  <si>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</si>
  <si>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</si>
  <si>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</si>
  <si>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</si>
  <si>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</si>
  <si>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</si>
  <si>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indexed="8"/>
        <rFont val="Dialog.plain"/>
        <charset val="134"/>
      </rPr>
      <t>  </t>
    </r>
  </si>
  <si>
    <t>表八</t>
  </si>
  <si>
    <t>部门支出总表</t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</si>
  <si>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</si>
  <si>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</si>
  <si>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</si>
  <si>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</si>
  <si>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</si>
  <si>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</si>
  <si>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重庆市长寿区江南街道办事处</t>
  </si>
  <si>
    <t>部门支出预算数</t>
  </si>
  <si>
    <t>当年整体绩效目标</t>
  </si>
  <si>
    <t>主要职能；贯彻执行党路线、方针、政策和国家的各项法律、法规；负责街辖区内的地区性、群众性、公益性、社会性工作。重点工作；做好乡村振兴与扶贫工作有效衔接 ，做好三峡后续项目工作，做好民政困难救助及城市农村低保工作，做好安全稳定工作和疫情防控工作。进一步做好河库清漂及农村垃圾分类等工作。</t>
  </si>
  <si>
    <t>绩效指标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</si>
  <si>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</si>
  <si>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</si>
  <si>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</si>
  <si>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</si>
  <si>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</si>
  <si>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</si>
  <si>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</si>
  <si>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</si>
  <si>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履职效能</t>
  </si>
  <si>
    <t>数量指标</t>
  </si>
  <si>
    <t>民政项目完成数</t>
  </si>
  <si>
    <t>≥</t>
  </si>
  <si>
    <t>5</t>
  </si>
  <si>
    <t>个</t>
  </si>
  <si>
    <t>10</t>
  </si>
  <si>
    <t>质量指标</t>
  </si>
  <si>
    <t>服务群众专项完成情况</t>
  </si>
  <si>
    <t>＝</t>
  </si>
  <si>
    <t>100</t>
  </si>
  <si>
    <t>%</t>
  </si>
  <si>
    <t>运行成本</t>
  </si>
  <si>
    <t>结转结余率</t>
  </si>
  <si>
    <t>≤</t>
  </si>
  <si>
    <t>三公经费变动率</t>
  </si>
  <si>
    <t>0</t>
  </si>
  <si>
    <t>社会效应</t>
  </si>
  <si>
    <t>经济效益</t>
  </si>
  <si>
    <t>促进辖区经济发展</t>
  </si>
  <si>
    <t>定性</t>
  </si>
  <si>
    <t>有效改善</t>
  </si>
  <si>
    <t>社会效益</t>
  </si>
  <si>
    <t>维护辖区社会稳定</t>
  </si>
  <si>
    <t>生态效益</t>
  </si>
  <si>
    <t>环境保护效果</t>
  </si>
  <si>
    <t>服务对象满意度</t>
  </si>
  <si>
    <t>辖区群众满意度</t>
  </si>
  <si>
    <t>85</t>
  </si>
  <si>
    <t>15</t>
  </si>
  <si>
    <t>管理效率</t>
  </si>
  <si>
    <t>财务合规性</t>
  </si>
  <si>
    <t>好</t>
  </si>
  <si>
    <t/>
  </si>
  <si>
    <t>内控制度是否完善</t>
  </si>
  <si>
    <t>预算执行率</t>
  </si>
  <si>
    <t>95</t>
  </si>
  <si>
    <t>联系人：文福清</t>
  </si>
  <si>
    <t>联系电话：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</si>
</sst>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6">
    <font>
      <sz val="12"/>
      <name val="宋体"/>
      <charset val="134"/>
    </font>
    <font>
      <sz val="9"/>
      <name val="simhei"/>
      <charset val="134"/>
    </font>
    <font>
      <sz val="10"/>
      <name val="方正楷体_GBK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4"/>
      <name val="仿宋"/>
      <charset val="134"/>
    </font>
    <font>
      <sz val="12"/>
      <name val="方正仿宋_GBK"/>
      <charset val="134"/>
    </font>
    <font>
      <b/>
      <sz val="14"/>
      <color indexed="23"/>
      <name val="微软雅黑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1"/>
      <color indexed="8"/>
      <name val="Calibri"/>
      <charset val="134"/>
    </font>
    <font>
      <sz val="10"/>
      <name val="SimSun"/>
      <charset val="134"/>
    </font>
    <font>
      <sz val="12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indexed="8"/>
      <name val="Dialog.plain"/>
      <charset val="134"/>
    </font>
    <font>
      <sz val="10"/>
      <color indexed="8"/>
      <name val="Dialog.plai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Trellis">
        <fgColor indexed="9"/>
        <bgColor indexed="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50" fillId="24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16" borderId="20" applyNumberFormat="0" applyFon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15" borderId="19" applyNumberFormat="0" applyAlignment="0" applyProtection="0">
      <alignment vertical="center"/>
    </xf>
    <xf numFmtId="0" fontId="51" fillId="15" borderId="23" applyNumberFormat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3"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right" vertical="center" wrapText="1"/>
    </xf>
    <xf numFmtId="176" fontId="19" fillId="0" borderId="15" xfId="0" applyNumberFormat="1" applyFont="1" applyFill="1" applyBorder="1" applyAlignment="1">
      <alignment horizontal="right" vertical="center" wrapText="1"/>
    </xf>
    <xf numFmtId="0" fontId="20" fillId="0" borderId="11" xfId="49" applyNumberFormat="1" applyFont="1" applyFill="1" applyBorder="1" applyAlignment="1" applyProtection="1">
      <alignment horizontal="left" vertical="center"/>
    </xf>
    <xf numFmtId="0" fontId="21" fillId="0" borderId="12" xfId="49" applyNumberFormat="1" applyFont="1" applyFill="1" applyBorder="1" applyAlignment="1" applyProtection="1">
      <alignment horizontal="left" vertical="center"/>
    </xf>
    <xf numFmtId="176" fontId="22" fillId="0" borderId="15" xfId="0" applyNumberFormat="1" applyFont="1" applyFill="1" applyBorder="1" applyAlignment="1">
      <alignment horizontal="right" vertical="center"/>
    </xf>
    <xf numFmtId="0" fontId="20" fillId="0" borderId="9" xfId="49" applyNumberFormat="1" applyFont="1" applyFill="1" applyBorder="1" applyAlignment="1" applyProtection="1">
      <alignment horizontal="left" vertical="center"/>
    </xf>
    <xf numFmtId="176" fontId="15" fillId="0" borderId="15" xfId="0" applyNumberFormat="1" applyFont="1" applyFill="1" applyBorder="1" applyAlignment="1">
      <alignment horizontal="right" vertical="center" wrapText="1"/>
    </xf>
    <xf numFmtId="0" fontId="21" fillId="0" borderId="16" xfId="49" applyNumberFormat="1" applyFont="1" applyFill="1" applyBorder="1" applyAlignment="1" applyProtection="1">
      <alignment horizontal="left" vertical="center"/>
    </xf>
    <xf numFmtId="176" fontId="19" fillId="0" borderId="6" xfId="0" applyNumberFormat="1" applyFont="1" applyFill="1" applyBorder="1" applyAlignment="1">
      <alignment horizontal="right" vertical="center" wrapText="1"/>
    </xf>
    <xf numFmtId="0" fontId="21" fillId="0" borderId="9" xfId="49" applyNumberFormat="1" applyFont="1" applyFill="1" applyBorder="1" applyAlignment="1" applyProtection="1">
      <alignment horizontal="left" vertical="center"/>
    </xf>
    <xf numFmtId="176" fontId="0" fillId="0" borderId="9" xfId="0" applyNumberFormat="1" applyFont="1" applyFill="1" applyBorder="1" applyAlignment="1"/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/>
    </xf>
    <xf numFmtId="176" fontId="14" fillId="0" borderId="15" xfId="0" applyNumberFormat="1" applyFont="1" applyFill="1" applyBorder="1" applyAlignment="1">
      <alignment horizontal="right" vertical="center"/>
    </xf>
    <xf numFmtId="176" fontId="15" fillId="0" borderId="15" xfId="0" applyNumberFormat="1" applyFont="1" applyFill="1" applyBorder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/>
    </xf>
    <xf numFmtId="0" fontId="26" fillId="0" borderId="15" xfId="0" applyFont="1" applyBorder="1">
      <alignment vertical="center"/>
    </xf>
    <xf numFmtId="0" fontId="27" fillId="0" borderId="0" xfId="0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7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30" fillId="0" borderId="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0" fontId="31" fillId="3" borderId="9" xfId="0" applyNumberFormat="1" applyFont="1" applyFill="1" applyBorder="1" applyAlignment="1">
      <alignment horizontal="right" vertical="center"/>
    </xf>
    <xf numFmtId="4" fontId="14" fillId="0" borderId="15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vertical="center" wrapText="1"/>
    </xf>
    <xf numFmtId="4" fontId="15" fillId="0" borderId="15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4" fontId="18" fillId="0" borderId="15" xfId="0" applyNumberFormat="1" applyFont="1" applyBorder="1" applyAlignment="1">
      <alignment horizontal="right" vertical="center"/>
    </xf>
    <xf numFmtId="4" fontId="19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6"/>
  <sheetViews>
    <sheetView tabSelected="1" workbookViewId="0">
      <selection activeCell="J20" sqref="J20"/>
    </sheetView>
  </sheetViews>
  <sheetFormatPr defaultColWidth="9" defaultRowHeight="14.2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1"/>
      <c r="B1" s="2" t="s">
        <v>0</v>
      </c>
    </row>
    <row r="2" ht="40.5" customHeight="1" spans="2:8">
      <c r="B2" s="42" t="s">
        <v>1</v>
      </c>
      <c r="C2" s="42"/>
      <c r="D2" s="42"/>
      <c r="E2" s="42"/>
      <c r="F2" s="42"/>
      <c r="G2" s="42"/>
      <c r="H2" s="42"/>
    </row>
    <row r="3" ht="23.25" customHeight="1" spans="8:8">
      <c r="H3" s="67" t="s">
        <v>2</v>
      </c>
    </row>
    <row r="4" ht="43.1" customHeight="1" spans="2:8">
      <c r="B4" s="45" t="s">
        <v>3</v>
      </c>
      <c r="C4" s="45"/>
      <c r="D4" s="45" t="s">
        <v>4</v>
      </c>
      <c r="E4" s="45"/>
      <c r="F4" s="45"/>
      <c r="G4" s="45"/>
      <c r="H4" s="45"/>
    </row>
    <row r="5" ht="43.1" customHeight="1" spans="2:8">
      <c r="B5" s="68" t="s">
        <v>5</v>
      </c>
      <c r="C5" s="68" t="s">
        <v>6</v>
      </c>
      <c r="D5" s="68" t="s">
        <v>5</v>
      </c>
      <c r="E5" s="68" t="s">
        <v>7</v>
      </c>
      <c r="F5" s="45" t="s">
        <v>8</v>
      </c>
      <c r="G5" s="45" t="s">
        <v>9</v>
      </c>
      <c r="H5" s="45" t="s">
        <v>10</v>
      </c>
    </row>
    <row r="6" ht="24.15" customHeight="1" spans="2:8">
      <c r="B6" s="69" t="s">
        <v>11</v>
      </c>
      <c r="C6" s="70">
        <v>3847.729527</v>
      </c>
      <c r="D6" s="69" t="s">
        <v>12</v>
      </c>
      <c r="E6" s="70">
        <v>3847.729527</v>
      </c>
      <c r="F6" s="70">
        <v>3847.729527</v>
      </c>
      <c r="G6" s="89"/>
      <c r="H6" s="89"/>
    </row>
    <row r="7" ht="23.25" customHeight="1" spans="2:8">
      <c r="B7" s="72" t="s">
        <v>13</v>
      </c>
      <c r="C7" s="70">
        <v>3847.729527</v>
      </c>
      <c r="D7" s="90"/>
      <c r="E7" s="70">
        <v>3847.729527</v>
      </c>
      <c r="F7" s="70">
        <v>3847.729527</v>
      </c>
      <c r="G7" s="70"/>
      <c r="H7" s="70"/>
    </row>
    <row r="8" ht="23.25" customHeight="1" spans="2:8">
      <c r="B8" s="72" t="s">
        <v>14</v>
      </c>
      <c r="C8" s="70"/>
      <c r="D8" s="72"/>
      <c r="E8" s="70"/>
      <c r="F8" s="70"/>
      <c r="G8" s="70"/>
      <c r="H8" s="70"/>
    </row>
    <row r="9" ht="23.25" customHeight="1" spans="2:8">
      <c r="B9" s="72" t="s">
        <v>15</v>
      </c>
      <c r="C9" s="70"/>
      <c r="D9" s="72"/>
      <c r="E9" s="70"/>
      <c r="F9" s="70"/>
      <c r="G9" s="70"/>
      <c r="H9" s="70"/>
    </row>
    <row r="10" ht="16.35" customHeight="1" spans="2:8">
      <c r="B10" s="81"/>
      <c r="C10" s="91"/>
      <c r="D10" s="81"/>
      <c r="E10" s="91"/>
      <c r="F10" s="91"/>
      <c r="G10" s="91"/>
      <c r="H10" s="91"/>
    </row>
    <row r="11" ht="22.4" customHeight="1" spans="2:8">
      <c r="B11" s="46" t="s">
        <v>16</v>
      </c>
      <c r="C11" s="91"/>
      <c r="D11" s="46" t="s">
        <v>17</v>
      </c>
      <c r="E11" s="91"/>
      <c r="F11" s="91"/>
      <c r="G11" s="91"/>
      <c r="H11" s="91"/>
    </row>
    <row r="12" ht="21.55" customHeight="1" spans="2:8">
      <c r="B12" s="92" t="s">
        <v>18</v>
      </c>
      <c r="C12" s="91"/>
      <c r="D12" s="81"/>
      <c r="E12" s="91"/>
      <c r="F12" s="91"/>
      <c r="G12" s="91"/>
      <c r="H12" s="91"/>
    </row>
    <row r="13" ht="20.7" customHeight="1" spans="2:8">
      <c r="B13" s="92" t="s">
        <v>19</v>
      </c>
      <c r="C13" s="91"/>
      <c r="D13" s="81"/>
      <c r="E13" s="91"/>
      <c r="F13" s="91"/>
      <c r="G13" s="91"/>
      <c r="H13" s="91"/>
    </row>
    <row r="14" ht="20.7" customHeight="1" spans="2:8">
      <c r="B14" s="92" t="s">
        <v>20</v>
      </c>
      <c r="C14" s="91"/>
      <c r="D14" s="81"/>
      <c r="E14" s="91"/>
      <c r="F14" s="91"/>
      <c r="G14" s="91"/>
      <c r="H14" s="91"/>
    </row>
    <row r="15" ht="16.35" customHeight="1" spans="2:8">
      <c r="B15" s="81"/>
      <c r="C15" s="91"/>
      <c r="D15" s="81"/>
      <c r="E15" s="91"/>
      <c r="F15" s="91"/>
      <c r="G15" s="91"/>
      <c r="H15" s="91"/>
    </row>
    <row r="16" ht="24.15" customHeight="1" spans="2:8">
      <c r="B16" s="69" t="s">
        <v>21</v>
      </c>
      <c r="C16" s="89"/>
      <c r="D16" s="69" t="s">
        <v>22</v>
      </c>
      <c r="E16" s="89"/>
      <c r="F16" s="89"/>
      <c r="G16" s="89"/>
      <c r="H16" s="89"/>
    </row>
  </sheetData>
  <mergeCells count="3">
    <mergeCell ref="B2:H2"/>
    <mergeCell ref="B4:C4"/>
    <mergeCell ref="D4:H4"/>
  </mergeCells>
  <printOptions horizontalCentered="1"/>
  <pageMargins left="0.0777777777777778" right="0.0777777777777778" top="0.391666666666667" bottom="0.0777777777777778" header="0" footer="0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2"/>
  <sheetViews>
    <sheetView workbookViewId="0">
      <selection activeCell="C6" sqref="C6:D6"/>
    </sheetView>
  </sheetViews>
  <sheetFormatPr defaultColWidth="9" defaultRowHeight="14.25"/>
  <cols>
    <col min="1" max="1" width="0.266666666666667" customWidth="1"/>
    <col min="2" max="2" width="19.675" customWidth="1"/>
    <col min="3" max="3" width="25.625" customWidth="1"/>
    <col min="4" max="4" width="16.25" customWidth="1"/>
    <col min="5" max="5" width="17.2333333333333" hidden="1" customWidth="1"/>
    <col min="6" max="6" width="16.2833333333333" customWidth="1"/>
    <col min="7" max="7" width="6" customWidth="1"/>
    <col min="8" max="8" width="9.76666666666667" hidden="1" customWidth="1"/>
    <col min="9" max="9" width="9.76666666666667" customWidth="1"/>
  </cols>
  <sheetData>
    <row r="1" ht="16.35" customHeight="1" spans="1:7">
      <c r="A1" s="1"/>
      <c r="B1" s="2" t="s">
        <v>89</v>
      </c>
      <c r="C1" s="1"/>
      <c r="D1" s="1"/>
      <c r="E1" s="1"/>
      <c r="F1" s="1"/>
      <c r="G1" s="1"/>
    </row>
    <row r="2" ht="16.35" customHeight="1" spans="2:12">
      <c r="B2" s="3" t="s">
        <v>90</v>
      </c>
      <c r="C2" s="3"/>
      <c r="D2" s="3"/>
      <c r="E2" s="3"/>
      <c r="F2" s="3"/>
      <c r="G2" s="3"/>
      <c r="H2" s="4"/>
      <c r="I2" s="4"/>
      <c r="J2" s="4"/>
      <c r="K2" s="4"/>
      <c r="L2" s="4"/>
    </row>
    <row r="3" ht="16.35" customHeight="1" spans="2:12">
      <c r="B3" s="3"/>
      <c r="C3" s="3"/>
      <c r="D3" s="3"/>
      <c r="E3" s="3"/>
      <c r="F3" s="3"/>
      <c r="G3" s="3"/>
      <c r="H3" s="4"/>
      <c r="I3" s="4"/>
      <c r="J3" s="4"/>
      <c r="K3" s="4"/>
      <c r="L3" s="4"/>
    </row>
    <row r="4" ht="16.35" customHeight="1"/>
    <row r="5" ht="19.8" customHeight="1" spans="7:11">
      <c r="G5" s="5"/>
      <c r="K5" s="29" t="s">
        <v>2</v>
      </c>
    </row>
    <row r="6" ht="37.95" customHeight="1" spans="2:12">
      <c r="B6" s="6" t="s">
        <v>91</v>
      </c>
      <c r="C6" s="7" t="s">
        <v>92</v>
      </c>
      <c r="D6" s="8"/>
      <c r="E6" s="9" t="s">
        <v>93</v>
      </c>
      <c r="F6" s="10">
        <v>3847.729527</v>
      </c>
      <c r="G6" s="11"/>
      <c r="H6" s="12"/>
      <c r="I6" s="12"/>
      <c r="J6" s="12"/>
      <c r="K6" s="12"/>
      <c r="L6" s="30"/>
    </row>
    <row r="7" ht="183.7" customHeight="1" spans="2:12">
      <c r="B7" s="13" t="s">
        <v>94</v>
      </c>
      <c r="C7" s="14" t="s">
        <v>95</v>
      </c>
      <c r="D7" s="14"/>
      <c r="E7" s="14"/>
      <c r="F7" s="14"/>
      <c r="G7" s="14"/>
      <c r="H7" s="15"/>
      <c r="I7" s="15"/>
      <c r="J7" s="15"/>
      <c r="K7" s="15"/>
      <c r="L7" s="15"/>
    </row>
    <row r="8" ht="23.25" customHeight="1" spans="2:12">
      <c r="B8" s="16" t="s">
        <v>96</v>
      </c>
      <c r="C8" s="17" t="s">
        <v>97</v>
      </c>
      <c r="D8" s="17"/>
      <c r="E8" s="17"/>
      <c r="F8" s="17"/>
      <c r="G8" s="17"/>
      <c r="H8" s="17"/>
      <c r="I8" s="17"/>
      <c r="J8" s="17"/>
      <c r="K8" s="17"/>
      <c r="L8" s="17"/>
    </row>
    <row r="9" ht="18.95" customHeight="1" spans="2:12">
      <c r="B9" s="18"/>
      <c r="C9" s="19" t="s">
        <v>98</v>
      </c>
      <c r="D9" s="20" t="s">
        <v>99</v>
      </c>
      <c r="E9" s="19"/>
      <c r="F9" s="20" t="s">
        <v>100</v>
      </c>
      <c r="G9" s="21"/>
      <c r="H9" s="19"/>
      <c r="I9" s="31" t="s">
        <v>101</v>
      </c>
      <c r="J9" s="31" t="s">
        <v>102</v>
      </c>
      <c r="K9" s="31" t="s">
        <v>103</v>
      </c>
      <c r="L9" s="31" t="s">
        <v>104</v>
      </c>
    </row>
    <row r="10" ht="18.95" customHeight="1" spans="2:12">
      <c r="B10" s="18"/>
      <c r="C10" s="22" t="s">
        <v>105</v>
      </c>
      <c r="D10" s="23" t="s">
        <v>106</v>
      </c>
      <c r="E10" s="24"/>
      <c r="F10" s="25" t="s">
        <v>107</v>
      </c>
      <c r="G10" s="25"/>
      <c r="H10" s="25"/>
      <c r="I10" s="32" t="s">
        <v>108</v>
      </c>
      <c r="J10" s="32" t="s">
        <v>109</v>
      </c>
      <c r="K10" s="33" t="s">
        <v>110</v>
      </c>
      <c r="L10" s="34" t="s">
        <v>111</v>
      </c>
    </row>
    <row r="11" ht="18.95" customHeight="1" spans="2:12">
      <c r="B11" s="18"/>
      <c r="C11" s="22" t="s">
        <v>105</v>
      </c>
      <c r="D11" s="23" t="s">
        <v>112</v>
      </c>
      <c r="E11" s="24"/>
      <c r="F11" s="25" t="s">
        <v>113</v>
      </c>
      <c r="G11" s="25"/>
      <c r="H11" s="25"/>
      <c r="I11" s="32" t="s">
        <v>114</v>
      </c>
      <c r="J11" s="32" t="s">
        <v>115</v>
      </c>
      <c r="K11" s="33" t="s">
        <v>116</v>
      </c>
      <c r="L11" s="34" t="s">
        <v>111</v>
      </c>
    </row>
    <row r="12" ht="18.95" customHeight="1" spans="2:12">
      <c r="B12" s="18"/>
      <c r="C12" s="22" t="s">
        <v>117</v>
      </c>
      <c r="D12" s="23" t="s">
        <v>117</v>
      </c>
      <c r="E12" s="24"/>
      <c r="F12" s="25" t="s">
        <v>118</v>
      </c>
      <c r="G12" s="25"/>
      <c r="H12" s="25"/>
      <c r="I12" s="32" t="s">
        <v>119</v>
      </c>
      <c r="J12" s="32" t="s">
        <v>111</v>
      </c>
      <c r="K12" s="33" t="s">
        <v>116</v>
      </c>
      <c r="L12" s="34" t="s">
        <v>111</v>
      </c>
    </row>
    <row r="13" ht="18.95" customHeight="1" spans="2:12">
      <c r="B13" s="18"/>
      <c r="C13" s="22" t="s">
        <v>117</v>
      </c>
      <c r="D13" s="23" t="s">
        <v>117</v>
      </c>
      <c r="E13" s="24"/>
      <c r="F13" s="25" t="s">
        <v>120</v>
      </c>
      <c r="G13" s="25"/>
      <c r="H13" s="25"/>
      <c r="I13" s="32" t="s">
        <v>119</v>
      </c>
      <c r="J13" s="32" t="s">
        <v>121</v>
      </c>
      <c r="K13" s="33" t="s">
        <v>116</v>
      </c>
      <c r="L13" s="34" t="s">
        <v>111</v>
      </c>
    </row>
    <row r="14" ht="18.95" customHeight="1" spans="2:12">
      <c r="B14" s="18"/>
      <c r="C14" s="22" t="s">
        <v>122</v>
      </c>
      <c r="D14" s="23" t="s">
        <v>123</v>
      </c>
      <c r="E14" s="24"/>
      <c r="F14" s="25" t="s">
        <v>124</v>
      </c>
      <c r="G14" s="25"/>
      <c r="H14" s="25"/>
      <c r="I14" s="32" t="s">
        <v>125</v>
      </c>
      <c r="J14" s="32" t="s">
        <v>126</v>
      </c>
      <c r="K14" s="33" t="s">
        <v>116</v>
      </c>
      <c r="L14" s="34" t="s">
        <v>111</v>
      </c>
    </row>
    <row r="15" ht="18.95" customHeight="1" spans="2:12">
      <c r="B15" s="18"/>
      <c r="C15" s="22" t="s">
        <v>122</v>
      </c>
      <c r="D15" s="23" t="s">
        <v>127</v>
      </c>
      <c r="E15" s="24"/>
      <c r="F15" s="25" t="s">
        <v>128</v>
      </c>
      <c r="G15" s="25"/>
      <c r="H15" s="25"/>
      <c r="I15" s="32" t="s">
        <v>125</v>
      </c>
      <c r="J15" s="32" t="s">
        <v>126</v>
      </c>
      <c r="K15" s="33" t="s">
        <v>116</v>
      </c>
      <c r="L15" s="34" t="s">
        <v>111</v>
      </c>
    </row>
    <row r="16" ht="24.15" customHeight="1" spans="2:12">
      <c r="B16" s="18"/>
      <c r="C16" s="22" t="s">
        <v>122</v>
      </c>
      <c r="D16" s="23" t="s">
        <v>129</v>
      </c>
      <c r="E16" s="24"/>
      <c r="F16" s="25" t="s">
        <v>130</v>
      </c>
      <c r="G16" s="25"/>
      <c r="H16" s="25"/>
      <c r="I16" s="32" t="s">
        <v>125</v>
      </c>
      <c r="J16" s="32" t="s">
        <v>126</v>
      </c>
      <c r="K16" s="33" t="s">
        <v>116</v>
      </c>
      <c r="L16" s="34" t="s">
        <v>111</v>
      </c>
    </row>
    <row r="17" spans="2:12">
      <c r="B17" s="26"/>
      <c r="C17" s="22" t="s">
        <v>131</v>
      </c>
      <c r="D17" s="23" t="s">
        <v>131</v>
      </c>
      <c r="E17" s="24"/>
      <c r="F17" s="25" t="s">
        <v>132</v>
      </c>
      <c r="G17" s="25"/>
      <c r="H17" s="25"/>
      <c r="I17" s="32" t="s">
        <v>108</v>
      </c>
      <c r="J17" s="32" t="s">
        <v>133</v>
      </c>
      <c r="K17" s="33" t="s">
        <v>116</v>
      </c>
      <c r="L17" s="34" t="s">
        <v>134</v>
      </c>
    </row>
    <row r="18" spans="2:12">
      <c r="B18" s="26"/>
      <c r="C18" s="22" t="s">
        <v>135</v>
      </c>
      <c r="D18" s="23" t="s">
        <v>135</v>
      </c>
      <c r="E18" s="24"/>
      <c r="F18" s="25" t="s">
        <v>136</v>
      </c>
      <c r="G18" s="25"/>
      <c r="H18" s="25"/>
      <c r="I18" s="32" t="s">
        <v>125</v>
      </c>
      <c r="J18" s="32" t="s">
        <v>137</v>
      </c>
      <c r="K18" s="33" t="s">
        <v>138</v>
      </c>
      <c r="L18" s="34" t="s">
        <v>109</v>
      </c>
    </row>
    <row r="19" spans="2:12">
      <c r="B19" s="26"/>
      <c r="C19" s="22" t="s">
        <v>135</v>
      </c>
      <c r="D19" s="23" t="s">
        <v>135</v>
      </c>
      <c r="E19" s="24"/>
      <c r="F19" s="25" t="s">
        <v>139</v>
      </c>
      <c r="G19" s="25"/>
      <c r="H19" s="25"/>
      <c r="I19" s="32" t="s">
        <v>125</v>
      </c>
      <c r="J19" s="32" t="s">
        <v>137</v>
      </c>
      <c r="K19" s="33" t="s">
        <v>138</v>
      </c>
      <c r="L19" s="34" t="s">
        <v>109</v>
      </c>
    </row>
    <row r="20" spans="2:12">
      <c r="B20" s="27"/>
      <c r="C20" s="22" t="s">
        <v>135</v>
      </c>
      <c r="D20" s="23" t="s">
        <v>135</v>
      </c>
      <c r="E20" s="24"/>
      <c r="F20" s="25" t="s">
        <v>140</v>
      </c>
      <c r="G20" s="25"/>
      <c r="H20" s="25"/>
      <c r="I20" s="32" t="s">
        <v>108</v>
      </c>
      <c r="J20" s="32" t="s">
        <v>141</v>
      </c>
      <c r="K20" s="33" t="s">
        <v>116</v>
      </c>
      <c r="L20" s="34" t="s">
        <v>109</v>
      </c>
    </row>
    <row r="22" spans="2:5">
      <c r="B22" s="28" t="s">
        <v>142</v>
      </c>
      <c r="E22" s="28" t="s">
        <v>143</v>
      </c>
    </row>
  </sheetData>
  <mergeCells count="30">
    <mergeCell ref="C6:D6"/>
    <mergeCell ref="F6:L6"/>
    <mergeCell ref="C7:L7"/>
    <mergeCell ref="C8:L8"/>
    <mergeCell ref="D9:E9"/>
    <mergeCell ref="F9:H9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B8:B20"/>
    <mergeCell ref="B2:L3"/>
  </mergeCells>
  <printOptions horizontalCentered="1"/>
  <pageMargins left="0.0777777777777778" right="0.0777777777777778" top="0.391666666666667" bottom="0.0777777777777778" header="0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workbookViewId="0">
      <selection activeCell="D8" sqref="D8"/>
    </sheetView>
  </sheetViews>
  <sheetFormatPr defaultColWidth="9" defaultRowHeight="14.25" outlineLevelCol="6"/>
  <cols>
    <col min="1" max="1" width="0.133333333333333" customWidth="1"/>
    <col min="2" max="2" width="9.76666666666667" customWidth="1"/>
    <col min="3" max="3" width="40.7083333333333" customWidth="1"/>
    <col min="4" max="4" width="12.075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1"/>
      <c r="B1" s="2" t="s">
        <v>23</v>
      </c>
      <c r="C1" s="1"/>
      <c r="D1" s="1"/>
      <c r="E1" s="1"/>
      <c r="F1" s="1"/>
      <c r="G1" s="1"/>
    </row>
    <row r="2" ht="16.35" customHeight="1" spans="2:7">
      <c r="B2" s="79" t="s">
        <v>24</v>
      </c>
      <c r="C2" s="79"/>
      <c r="D2" s="79"/>
      <c r="E2" s="79"/>
      <c r="F2" s="79"/>
      <c r="G2" s="79"/>
    </row>
    <row r="3" ht="16.35" customHeight="1" spans="2:7">
      <c r="B3" s="79"/>
      <c r="C3" s="79"/>
      <c r="D3" s="79"/>
      <c r="E3" s="79"/>
      <c r="F3" s="79"/>
      <c r="G3" s="79"/>
    </row>
    <row r="4" ht="16.35" customHeight="1" spans="2:7">
      <c r="B4" s="1"/>
      <c r="C4" s="1"/>
      <c r="D4" s="1"/>
      <c r="E4" s="1"/>
      <c r="F4" s="1"/>
      <c r="G4" s="1"/>
    </row>
    <row r="5" ht="20.7" customHeight="1" spans="2:7">
      <c r="B5" s="1"/>
      <c r="C5" s="1"/>
      <c r="D5" s="1"/>
      <c r="E5" s="1"/>
      <c r="F5" s="1"/>
      <c r="G5" s="41" t="s">
        <v>2</v>
      </c>
    </row>
    <row r="6" ht="34.5" customHeight="1" spans="2:7">
      <c r="B6" s="80" t="s">
        <v>25</v>
      </c>
      <c r="C6" s="80"/>
      <c r="D6" s="80" t="s">
        <v>26</v>
      </c>
      <c r="E6" s="80" t="s">
        <v>27</v>
      </c>
      <c r="F6" s="80"/>
      <c r="G6" s="80"/>
    </row>
    <row r="7" ht="29.3" customHeight="1" spans="2:7">
      <c r="B7" s="80" t="s">
        <v>28</v>
      </c>
      <c r="C7" s="80" t="s">
        <v>29</v>
      </c>
      <c r="D7" s="80"/>
      <c r="E7" s="80" t="s">
        <v>30</v>
      </c>
      <c r="F7" s="80" t="s">
        <v>31</v>
      </c>
      <c r="G7" s="80" t="s">
        <v>32</v>
      </c>
    </row>
    <row r="8" ht="22.4" customHeight="1" spans="2:7">
      <c r="B8" s="37" t="s">
        <v>7</v>
      </c>
      <c r="C8" s="37"/>
      <c r="D8" s="81"/>
      <c r="E8" s="85">
        <f t="shared" ref="E8:E18" si="0">F8+G8</f>
        <v>3847.729527</v>
      </c>
      <c r="F8" s="85">
        <f>1731.874432+411.350372</f>
        <v>2143.224804</v>
      </c>
      <c r="G8" s="85">
        <v>1704.504723</v>
      </c>
    </row>
    <row r="9" ht="22.4" customHeight="1" spans="2:7">
      <c r="B9" s="49">
        <v>201</v>
      </c>
      <c r="C9" s="50" t="s">
        <v>33</v>
      </c>
      <c r="D9" s="81"/>
      <c r="E9" s="85">
        <f t="shared" si="0"/>
        <v>915.038725</v>
      </c>
      <c r="F9" s="48">
        <v>871.038725</v>
      </c>
      <c r="G9" s="48">
        <f>9+13+4+18</f>
        <v>44</v>
      </c>
    </row>
    <row r="10" ht="22.4" customHeight="1" spans="2:7">
      <c r="B10" s="49">
        <v>205</v>
      </c>
      <c r="C10" s="50" t="s">
        <v>34</v>
      </c>
      <c r="D10" s="81"/>
      <c r="E10" s="85">
        <f t="shared" si="0"/>
        <v>10.670315</v>
      </c>
      <c r="F10" s="51">
        <v>10.670315</v>
      </c>
      <c r="G10" s="48"/>
    </row>
    <row r="11" ht="22.4" customHeight="1" spans="2:7">
      <c r="B11" s="49">
        <v>207</v>
      </c>
      <c r="C11" s="50" t="s">
        <v>35</v>
      </c>
      <c r="D11" s="81"/>
      <c r="E11" s="85">
        <f t="shared" si="0"/>
        <v>110.898514</v>
      </c>
      <c r="F11" s="48">
        <v>100.850514</v>
      </c>
      <c r="G11" s="48">
        <v>10.048</v>
      </c>
    </row>
    <row r="12" ht="22.4" customHeight="1" spans="2:7">
      <c r="B12" s="52">
        <v>208</v>
      </c>
      <c r="C12" s="50" t="s">
        <v>36</v>
      </c>
      <c r="D12" s="81"/>
      <c r="E12" s="85">
        <f t="shared" si="0"/>
        <v>1624.887513</v>
      </c>
      <c r="F12" s="48">
        <v>473.493263</v>
      </c>
      <c r="G12" s="48">
        <f>2.2+317.78+11.044+2.00625+4.788+330+8.576+20+455</f>
        <v>1151.39425</v>
      </c>
    </row>
    <row r="13" ht="22.4" customHeight="1" spans="2:7">
      <c r="B13" s="52">
        <v>210</v>
      </c>
      <c r="C13" s="50" t="s">
        <v>37</v>
      </c>
      <c r="D13" s="81"/>
      <c r="E13" s="85">
        <f t="shared" si="0"/>
        <v>114.145849</v>
      </c>
      <c r="F13" s="48">
        <v>98.516776</v>
      </c>
      <c r="G13" s="48">
        <v>15.629073</v>
      </c>
    </row>
    <row r="14" ht="22.4" customHeight="1" spans="2:7">
      <c r="B14" s="52">
        <v>211</v>
      </c>
      <c r="C14" s="50" t="s">
        <v>38</v>
      </c>
      <c r="D14" s="81"/>
      <c r="E14" s="85">
        <f t="shared" si="0"/>
        <v>143.692764</v>
      </c>
      <c r="F14" s="51">
        <v>143.692764</v>
      </c>
      <c r="G14" s="48"/>
    </row>
    <row r="15" ht="22.4" customHeight="1" spans="2:7">
      <c r="B15" s="52">
        <v>212</v>
      </c>
      <c r="C15" s="50" t="s">
        <v>39</v>
      </c>
      <c r="D15" s="81"/>
      <c r="E15" s="85">
        <f t="shared" si="0"/>
        <v>119.098458</v>
      </c>
      <c r="F15" s="53">
        <v>67.098458</v>
      </c>
      <c r="G15" s="53">
        <f>44+8</f>
        <v>52</v>
      </c>
    </row>
    <row r="16" ht="22.4" customHeight="1" spans="2:7">
      <c r="B16" s="52">
        <v>213</v>
      </c>
      <c r="C16" s="50" t="s">
        <v>40</v>
      </c>
      <c r="D16" s="81"/>
      <c r="E16" s="85">
        <f t="shared" si="0"/>
        <v>717.685258</v>
      </c>
      <c r="F16" s="48">
        <v>288.251858</v>
      </c>
      <c r="G16" s="48">
        <f>2.2+326.2334+101</f>
        <v>429.4334</v>
      </c>
    </row>
    <row r="17" ht="22.4" customHeight="1" spans="2:7">
      <c r="B17" s="52">
        <v>217</v>
      </c>
      <c r="C17" s="54" t="s">
        <v>41</v>
      </c>
      <c r="D17" s="81"/>
      <c r="E17" s="85">
        <f t="shared" si="0"/>
        <v>2</v>
      </c>
      <c r="F17" s="55"/>
      <c r="G17" s="55">
        <v>2</v>
      </c>
    </row>
    <row r="18" ht="19.8" customHeight="1" spans="2:7">
      <c r="B18" s="52">
        <v>221</v>
      </c>
      <c r="C18" s="56" t="s">
        <v>42</v>
      </c>
      <c r="D18" s="86"/>
      <c r="E18" s="85">
        <f t="shared" si="0"/>
        <v>89.612131</v>
      </c>
      <c r="F18" s="51">
        <v>89.612131</v>
      </c>
      <c r="G18" s="57"/>
    </row>
    <row r="19" ht="17.25" customHeight="1" spans="2:7">
      <c r="B19" s="77" t="s">
        <v>43</v>
      </c>
      <c r="C19" s="78" t="s">
        <v>43</v>
      </c>
      <c r="D19" s="86"/>
      <c r="E19" s="87"/>
      <c r="F19" s="87"/>
      <c r="G19" s="87"/>
    </row>
    <row r="20" ht="18.95" customHeight="1" spans="2:7">
      <c r="B20" s="77" t="s">
        <v>44</v>
      </c>
      <c r="C20" s="78" t="s">
        <v>44</v>
      </c>
      <c r="D20" s="86"/>
      <c r="E20" s="87"/>
      <c r="F20" s="87"/>
      <c r="G20" s="87"/>
    </row>
    <row r="21" ht="23.25" customHeight="1" spans="2:7">
      <c r="B21" s="88" t="s">
        <v>45</v>
      </c>
      <c r="C21" s="88"/>
      <c r="D21" s="88"/>
      <c r="E21" s="88"/>
      <c r="F21" s="88"/>
      <c r="G21" s="88"/>
    </row>
  </sheetData>
  <mergeCells count="6">
    <mergeCell ref="B6:C6"/>
    <mergeCell ref="E6:G6"/>
    <mergeCell ref="B8:C8"/>
    <mergeCell ref="B21:G21"/>
    <mergeCell ref="D6:D7"/>
    <mergeCell ref="B2:G3"/>
  </mergeCells>
  <printOptions horizontalCentered="1"/>
  <pageMargins left="0.0777777777777778" right="0.0777777777777778" top="0.391666666666667" bottom="0.0777777777777778" header="0" footer="0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"/>
  <sheetViews>
    <sheetView workbookViewId="0">
      <selection activeCell="F8" sqref="F8"/>
    </sheetView>
  </sheetViews>
  <sheetFormatPr defaultColWidth="9" defaultRowHeight="14.2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1"/>
      <c r="B1" s="83" t="s">
        <v>46</v>
      </c>
      <c r="C1" s="71"/>
      <c r="D1" s="71"/>
      <c r="E1" s="71"/>
      <c r="F1" s="71"/>
    </row>
    <row r="2" ht="16.35" customHeight="1" spans="2:6">
      <c r="B2" s="74" t="s">
        <v>47</v>
      </c>
      <c r="C2" s="74"/>
      <c r="D2" s="74"/>
      <c r="E2" s="74"/>
      <c r="F2" s="74"/>
    </row>
    <row r="3" ht="16.35" customHeight="1" spans="2:6">
      <c r="B3" s="74"/>
      <c r="C3" s="74"/>
      <c r="D3" s="74"/>
      <c r="E3" s="74"/>
      <c r="F3" s="74"/>
    </row>
    <row r="4" ht="16.35" customHeight="1" spans="2:6">
      <c r="B4" s="71"/>
      <c r="C4" s="71"/>
      <c r="D4" s="71"/>
      <c r="E4" s="71"/>
      <c r="F4" s="71"/>
    </row>
    <row r="5" ht="19.8" customHeight="1" spans="2:6">
      <c r="B5" s="71"/>
      <c r="C5" s="71"/>
      <c r="D5" s="71"/>
      <c r="E5" s="71"/>
      <c r="F5" s="41" t="s">
        <v>2</v>
      </c>
    </row>
    <row r="6" ht="36.2" customHeight="1" spans="2:6">
      <c r="B6" s="75" t="s">
        <v>48</v>
      </c>
      <c r="C6" s="75"/>
      <c r="D6" s="75" t="s">
        <v>49</v>
      </c>
      <c r="E6" s="75"/>
      <c r="F6" s="75"/>
    </row>
    <row r="7" ht="27.6" customHeight="1" spans="2:6">
      <c r="B7" s="75" t="s">
        <v>28</v>
      </c>
      <c r="C7" s="75" t="s">
        <v>29</v>
      </c>
      <c r="D7" s="75" t="s">
        <v>30</v>
      </c>
      <c r="E7" s="75" t="s">
        <v>50</v>
      </c>
      <c r="F7" s="75" t="s">
        <v>51</v>
      </c>
    </row>
    <row r="8" ht="19.8" customHeight="1" spans="2:6">
      <c r="B8" s="76" t="s">
        <v>7</v>
      </c>
      <c r="C8" s="76"/>
      <c r="D8" s="38">
        <f t="shared" ref="D8:D17" si="0">E8+F8</f>
        <v>2143.224804</v>
      </c>
      <c r="E8" s="38">
        <v>1731.874432</v>
      </c>
      <c r="F8" s="38">
        <v>411.350372</v>
      </c>
    </row>
    <row r="9" ht="19.8" customHeight="1" spans="2:6">
      <c r="B9" s="49">
        <v>201</v>
      </c>
      <c r="C9" s="50" t="s">
        <v>33</v>
      </c>
      <c r="D9" s="61">
        <f t="shared" si="0"/>
        <v>871.038725</v>
      </c>
      <c r="E9" s="84">
        <v>636.374066</v>
      </c>
      <c r="F9" s="38">
        <v>234.664659</v>
      </c>
    </row>
    <row r="10" ht="19.8" customHeight="1" spans="2:6">
      <c r="B10" s="49">
        <v>205</v>
      </c>
      <c r="C10" s="50" t="s">
        <v>34</v>
      </c>
      <c r="D10" s="61">
        <f t="shared" si="0"/>
        <v>10.670315</v>
      </c>
      <c r="E10" s="62">
        <v>10.670315</v>
      </c>
      <c r="F10" s="38"/>
    </row>
    <row r="11" ht="19.8" customHeight="1" spans="2:6">
      <c r="B11" s="49">
        <v>207</v>
      </c>
      <c r="C11" s="50" t="s">
        <v>35</v>
      </c>
      <c r="D11" s="61">
        <f t="shared" si="0"/>
        <v>100.850514</v>
      </c>
      <c r="E11" s="62">
        <v>88.952948</v>
      </c>
      <c r="F11" s="38">
        <v>11.897566</v>
      </c>
    </row>
    <row r="12" ht="19.8" customHeight="1" spans="2:6">
      <c r="B12" s="52">
        <v>208</v>
      </c>
      <c r="C12" s="50" t="s">
        <v>36</v>
      </c>
      <c r="D12" s="61">
        <f t="shared" si="0"/>
        <v>473.493263</v>
      </c>
      <c r="E12" s="63">
        <v>439.110181</v>
      </c>
      <c r="F12" s="38">
        <v>34.383082</v>
      </c>
    </row>
    <row r="13" ht="19.8" customHeight="1" spans="2:6">
      <c r="B13" s="52">
        <v>210</v>
      </c>
      <c r="C13" s="50" t="s">
        <v>37</v>
      </c>
      <c r="D13" s="61">
        <f t="shared" si="0"/>
        <v>98.516776</v>
      </c>
      <c r="E13" s="48">
        <v>98.516776</v>
      </c>
      <c r="F13" s="38"/>
    </row>
    <row r="14" ht="19.8" customHeight="1" spans="2:6">
      <c r="B14" s="52">
        <v>211</v>
      </c>
      <c r="C14" s="50" t="s">
        <v>38</v>
      </c>
      <c r="D14" s="61">
        <f t="shared" si="0"/>
        <v>143.692764</v>
      </c>
      <c r="E14" s="63">
        <v>109.300027</v>
      </c>
      <c r="F14" s="38">
        <v>34.392737</v>
      </c>
    </row>
    <row r="15" ht="19.8" customHeight="1" spans="2:6">
      <c r="B15" s="52">
        <v>212</v>
      </c>
      <c r="C15" s="50" t="s">
        <v>39</v>
      </c>
      <c r="D15" s="61">
        <f t="shared" si="0"/>
        <v>67.098458</v>
      </c>
      <c r="E15" s="63">
        <v>51.901548</v>
      </c>
      <c r="F15" s="38">
        <v>15.19691</v>
      </c>
    </row>
    <row r="16" ht="19.8" customHeight="1" spans="2:6">
      <c r="B16" s="52">
        <v>213</v>
      </c>
      <c r="C16" s="50" t="s">
        <v>40</v>
      </c>
      <c r="D16" s="61">
        <f t="shared" si="0"/>
        <v>288.251858</v>
      </c>
      <c r="E16" s="63">
        <v>217.692323</v>
      </c>
      <c r="F16" s="38">
        <v>70.559535</v>
      </c>
    </row>
    <row r="17" ht="19.8" customHeight="1" spans="2:6">
      <c r="B17" s="52">
        <v>221</v>
      </c>
      <c r="C17" s="50" t="s">
        <v>42</v>
      </c>
      <c r="D17" s="61">
        <f t="shared" si="0"/>
        <v>89.612131</v>
      </c>
      <c r="E17" s="63">
        <v>89.612131</v>
      </c>
      <c r="F17" s="38"/>
    </row>
    <row r="18" ht="19.8" customHeight="1" spans="2:6">
      <c r="B18" s="52"/>
      <c r="C18" s="50"/>
      <c r="D18" s="64"/>
      <c r="E18" s="63"/>
      <c r="F18" s="38"/>
    </row>
    <row r="19" ht="19.8" customHeight="1" spans="2:6">
      <c r="B19" s="77"/>
      <c r="C19" s="78"/>
      <c r="D19" s="38"/>
      <c r="E19" s="38"/>
      <c r="F19" s="38"/>
    </row>
    <row r="20" ht="18.95" customHeight="1" spans="2:6">
      <c r="B20" s="77" t="s">
        <v>43</v>
      </c>
      <c r="C20" s="78" t="s">
        <v>43</v>
      </c>
      <c r="D20" s="40"/>
      <c r="E20" s="40"/>
      <c r="F20" s="40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B9" sqref="B9"/>
    </sheetView>
  </sheetViews>
  <sheetFormatPr defaultColWidth="9" defaultRowHeight="14.2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1"/>
      <c r="B1" s="2" t="s">
        <v>52</v>
      </c>
    </row>
    <row r="2" ht="16.35" customHeight="1" spans="2:13">
      <c r="B2" s="79" t="s">
        <v>53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16.35" customHeight="1" spans="2:13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ht="16.35" customHeight="1" spans="2:13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ht="20.7" customHeight="1" spans="13:13">
      <c r="M5" s="41" t="s">
        <v>2</v>
      </c>
    </row>
    <row r="6" ht="38.8" customHeight="1" spans="2:13">
      <c r="B6" s="80" t="s">
        <v>26</v>
      </c>
      <c r="C6" s="80"/>
      <c r="D6" s="80"/>
      <c r="E6" s="80"/>
      <c r="F6" s="80"/>
      <c r="G6" s="80"/>
      <c r="H6" s="80" t="s">
        <v>27</v>
      </c>
      <c r="I6" s="80"/>
      <c r="J6" s="80"/>
      <c r="K6" s="80"/>
      <c r="L6" s="80"/>
      <c r="M6" s="80"/>
    </row>
    <row r="7" ht="36.2" customHeight="1" spans="2:13">
      <c r="B7" s="80" t="s">
        <v>7</v>
      </c>
      <c r="C7" s="80" t="s">
        <v>54</v>
      </c>
      <c r="D7" s="80" t="s">
        <v>55</v>
      </c>
      <c r="E7" s="80"/>
      <c r="F7" s="80"/>
      <c r="G7" s="80" t="s">
        <v>56</v>
      </c>
      <c r="H7" s="80" t="s">
        <v>7</v>
      </c>
      <c r="I7" s="80" t="s">
        <v>54</v>
      </c>
      <c r="J7" s="80" t="s">
        <v>55</v>
      </c>
      <c r="K7" s="80"/>
      <c r="L7" s="80"/>
      <c r="M7" s="80" t="s">
        <v>56</v>
      </c>
    </row>
    <row r="8" ht="36.2" customHeight="1" spans="2:13">
      <c r="B8" s="80"/>
      <c r="C8" s="80"/>
      <c r="D8" s="80" t="s">
        <v>57</v>
      </c>
      <c r="E8" s="80" t="s">
        <v>58</v>
      </c>
      <c r="F8" s="80" t="s">
        <v>59</v>
      </c>
      <c r="G8" s="80"/>
      <c r="H8" s="80"/>
      <c r="I8" s="80"/>
      <c r="J8" s="80" t="s">
        <v>57</v>
      </c>
      <c r="K8" s="80" t="s">
        <v>58</v>
      </c>
      <c r="L8" s="80" t="s">
        <v>59</v>
      </c>
      <c r="M8" s="80"/>
    </row>
    <row r="9" ht="25.85" customHeight="1" spans="2:13">
      <c r="B9" s="81">
        <f>D9</f>
        <v>15</v>
      </c>
      <c r="C9" s="81"/>
      <c r="D9" s="81">
        <f>E9+F9+G9</f>
        <v>15</v>
      </c>
      <c r="E9" s="81"/>
      <c r="F9" s="81">
        <v>10</v>
      </c>
      <c r="G9" s="81">
        <v>5</v>
      </c>
      <c r="H9" s="82">
        <v>33</v>
      </c>
      <c r="I9" s="82"/>
      <c r="J9" s="82">
        <v>33</v>
      </c>
      <c r="K9" s="82">
        <v>18</v>
      </c>
      <c r="L9" s="82">
        <v>10</v>
      </c>
      <c r="M9" s="82">
        <v>5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1666666666667" bottom="0.0777777777777778" header="0" footer="0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A1" sqref="A1"/>
    </sheetView>
  </sheetViews>
  <sheetFormatPr defaultColWidth="9" defaultRowHeight="14.2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73" t="s">
        <v>60</v>
      </c>
      <c r="C1" s="71"/>
      <c r="D1" s="71"/>
      <c r="E1" s="71"/>
      <c r="F1" s="71"/>
    </row>
    <row r="2" ht="25" customHeight="1" spans="2:6">
      <c r="B2" s="74" t="s">
        <v>61</v>
      </c>
      <c r="C2" s="74"/>
      <c r="D2" s="74"/>
      <c r="E2" s="74"/>
      <c r="F2" s="74"/>
    </row>
    <row r="3" ht="26.7" customHeight="1" spans="2:6">
      <c r="B3" s="74"/>
      <c r="C3" s="74"/>
      <c r="D3" s="74"/>
      <c r="E3" s="74"/>
      <c r="F3" s="74"/>
    </row>
    <row r="4" ht="16.35" customHeight="1" spans="2:6">
      <c r="B4" s="71"/>
      <c r="C4" s="71"/>
      <c r="D4" s="71"/>
      <c r="E4" s="71"/>
      <c r="F4" s="71"/>
    </row>
    <row r="5" ht="21.55" customHeight="1" spans="2:6">
      <c r="B5" s="71"/>
      <c r="C5" s="71"/>
      <c r="D5" s="71"/>
      <c r="E5" s="71"/>
      <c r="F5" s="41" t="s">
        <v>2</v>
      </c>
    </row>
    <row r="6" ht="33.6" customHeight="1" spans="2:6">
      <c r="B6" s="75" t="s">
        <v>28</v>
      </c>
      <c r="C6" s="75" t="s">
        <v>29</v>
      </c>
      <c r="D6" s="75" t="s">
        <v>62</v>
      </c>
      <c r="E6" s="75"/>
      <c r="F6" s="75"/>
    </row>
    <row r="7" ht="31.05" customHeight="1" spans="2:6">
      <c r="B7" s="75"/>
      <c r="C7" s="75"/>
      <c r="D7" s="75" t="s">
        <v>30</v>
      </c>
      <c r="E7" s="75" t="s">
        <v>31</v>
      </c>
      <c r="F7" s="75" t="s">
        <v>32</v>
      </c>
    </row>
    <row r="8" ht="20.7" customHeight="1" spans="2:6">
      <c r="B8" s="76" t="s">
        <v>7</v>
      </c>
      <c r="C8" s="76"/>
      <c r="D8" s="38"/>
      <c r="E8" s="38"/>
      <c r="F8" s="38"/>
    </row>
    <row r="9" ht="16.35" customHeight="1" spans="2:6">
      <c r="B9" s="77"/>
      <c r="C9" s="78"/>
      <c r="D9" s="40"/>
      <c r="E9" s="40"/>
      <c r="F9" s="40"/>
    </row>
    <row r="10" ht="16.35" customHeight="1" spans="2:6">
      <c r="B10" s="77" t="s">
        <v>43</v>
      </c>
      <c r="C10" s="78" t="s">
        <v>43</v>
      </c>
      <c r="D10" s="40"/>
      <c r="E10" s="40"/>
      <c r="F10" s="40"/>
    </row>
    <row r="11" ht="16.35" customHeight="1" spans="2:6">
      <c r="B11" s="77" t="s">
        <v>44</v>
      </c>
      <c r="C11" s="78" t="s">
        <v>44</v>
      </c>
      <c r="D11" s="40"/>
      <c r="E11" s="40"/>
      <c r="F11" s="40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D9" sqref="D9"/>
    </sheetView>
  </sheetViews>
  <sheetFormatPr defaultColWidth="9" defaultRowHeight="14.2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"/>
      <c r="C1" s="2" t="s">
        <v>63</v>
      </c>
    </row>
    <row r="2" ht="16.35" customHeight="1" spans="3:6">
      <c r="C2" s="42" t="s">
        <v>64</v>
      </c>
      <c r="D2" s="42"/>
      <c r="E2" s="42"/>
      <c r="F2" s="42"/>
    </row>
    <row r="3" ht="16.35" customHeight="1" spans="3:6">
      <c r="C3" s="42"/>
      <c r="D3" s="42"/>
      <c r="E3" s="42"/>
      <c r="F3" s="42"/>
    </row>
    <row r="4" ht="16.35" customHeight="1"/>
    <row r="5" ht="23.25" customHeight="1" spans="6:6">
      <c r="F5" s="67" t="s">
        <v>2</v>
      </c>
    </row>
    <row r="6" ht="34.5" customHeight="1" spans="3:6">
      <c r="C6" s="68" t="s">
        <v>3</v>
      </c>
      <c r="D6" s="68"/>
      <c r="E6" s="68" t="s">
        <v>4</v>
      </c>
      <c r="F6" s="68"/>
    </row>
    <row r="7" ht="32.75" customHeight="1" spans="3:6">
      <c r="C7" s="68" t="s">
        <v>5</v>
      </c>
      <c r="D7" s="68" t="s">
        <v>6</v>
      </c>
      <c r="E7" s="68" t="s">
        <v>5</v>
      </c>
      <c r="F7" s="68" t="s">
        <v>6</v>
      </c>
    </row>
    <row r="8" ht="25" customHeight="1" spans="3:6">
      <c r="C8" s="69" t="s">
        <v>7</v>
      </c>
      <c r="D8" s="70"/>
      <c r="E8" s="69" t="s">
        <v>7</v>
      </c>
      <c r="F8" s="70"/>
    </row>
    <row r="9" ht="20.7" customHeight="1" spans="2:6">
      <c r="B9" s="71"/>
      <c r="C9" s="72" t="s">
        <v>13</v>
      </c>
      <c r="D9" s="70">
        <v>3847.729527</v>
      </c>
      <c r="E9" s="70">
        <v>3847.729527</v>
      </c>
      <c r="F9" s="70">
        <v>3847.729527</v>
      </c>
    </row>
    <row r="10" ht="20.7" customHeight="1" spans="2:6">
      <c r="B10" s="71"/>
      <c r="C10" s="72" t="s">
        <v>14</v>
      </c>
      <c r="D10" s="70"/>
      <c r="E10" s="72"/>
      <c r="F10" s="70"/>
    </row>
    <row r="11" ht="20.7" customHeight="1" spans="2:6">
      <c r="B11" s="71"/>
      <c r="C11" s="72" t="s">
        <v>15</v>
      </c>
      <c r="D11" s="70"/>
      <c r="E11" s="72"/>
      <c r="F11" s="70"/>
    </row>
    <row r="12" ht="20.7" customHeight="1" spans="2:6">
      <c r="B12" s="71"/>
      <c r="C12" s="72" t="s">
        <v>65</v>
      </c>
      <c r="D12" s="70"/>
      <c r="E12" s="72"/>
      <c r="F12" s="70"/>
    </row>
    <row r="13" ht="20.7" customHeight="1" spans="2:6">
      <c r="B13" s="71"/>
      <c r="C13" s="72" t="s">
        <v>66</v>
      </c>
      <c r="D13" s="70"/>
      <c r="E13" s="72"/>
      <c r="F13" s="70"/>
    </row>
    <row r="14" ht="20.7" customHeight="1" spans="2:6">
      <c r="B14" s="71"/>
      <c r="C14" s="72" t="s">
        <v>67</v>
      </c>
      <c r="D14" s="70"/>
      <c r="E14" s="72"/>
      <c r="F14" s="70"/>
    </row>
    <row r="15" ht="20.7" customHeight="1" spans="2:6">
      <c r="B15" s="71"/>
      <c r="C15" s="72" t="s">
        <v>68</v>
      </c>
      <c r="D15" s="70"/>
      <c r="E15" s="72"/>
      <c r="F15" s="70"/>
    </row>
    <row r="16" ht="20.7" customHeight="1" spans="2:6">
      <c r="B16" s="71"/>
      <c r="C16" s="72" t="s">
        <v>69</v>
      </c>
      <c r="D16" s="70"/>
      <c r="E16" s="72"/>
      <c r="F16" s="70"/>
    </row>
    <row r="17" ht="20.7" customHeight="1" spans="2:6">
      <c r="B17" s="71"/>
      <c r="C17" s="72" t="s">
        <v>70</v>
      </c>
      <c r="D17" s="70"/>
      <c r="E17" s="72"/>
      <c r="F17" s="70"/>
    </row>
  </sheetData>
  <mergeCells count="3">
    <mergeCell ref="C6:D6"/>
    <mergeCell ref="E6:F6"/>
    <mergeCell ref="C2:F3"/>
  </mergeCells>
  <printOptions horizontalCentered="1"/>
  <pageMargins left="0.0777777777777778" right="0.0777777777777778" top="0.391666666666667" bottom="0.0777777777777778" header="0" footer="0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9"/>
  <sheetViews>
    <sheetView workbookViewId="0">
      <selection activeCell="E13" sqref="E13"/>
    </sheetView>
  </sheetViews>
  <sheetFormatPr defaultColWidth="9" defaultRowHeight="14.2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1"/>
      <c r="B1" s="2" t="s">
        <v>71</v>
      </c>
    </row>
    <row r="2" ht="16.35" customHeight="1" spans="2:13">
      <c r="B2" s="42" t="s">
        <v>72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16.35" customHeight="1" spans="2:13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ht="16.35" customHeight="1"/>
    <row r="5" ht="22.4" customHeight="1" spans="13:13">
      <c r="M5" s="41" t="s">
        <v>2</v>
      </c>
    </row>
    <row r="6" ht="36.2" customHeight="1" spans="2:13">
      <c r="B6" s="58" t="s">
        <v>73</v>
      </c>
      <c r="C6" s="58"/>
      <c r="D6" s="58" t="s">
        <v>30</v>
      </c>
      <c r="E6" s="59" t="s">
        <v>74</v>
      </c>
      <c r="F6" s="59" t="s">
        <v>75</v>
      </c>
      <c r="G6" s="59" t="s">
        <v>76</v>
      </c>
      <c r="H6" s="59" t="s">
        <v>77</v>
      </c>
      <c r="I6" s="59" t="s">
        <v>78</v>
      </c>
      <c r="J6" s="59" t="s">
        <v>79</v>
      </c>
      <c r="K6" s="59" t="s">
        <v>80</v>
      </c>
      <c r="L6" s="59" t="s">
        <v>81</v>
      </c>
      <c r="M6" s="59" t="s">
        <v>82</v>
      </c>
    </row>
    <row r="7" ht="30.15" customHeight="1" spans="2:13">
      <c r="B7" s="58" t="s">
        <v>28</v>
      </c>
      <c r="C7" s="58" t="s">
        <v>29</v>
      </c>
      <c r="D7" s="58"/>
      <c r="E7" s="59"/>
      <c r="F7" s="59"/>
      <c r="G7" s="59"/>
      <c r="H7" s="59"/>
      <c r="I7" s="59"/>
      <c r="J7" s="59"/>
      <c r="K7" s="59"/>
      <c r="L7" s="59"/>
      <c r="M7" s="59"/>
    </row>
    <row r="8" ht="20.7" customHeight="1" spans="2:13">
      <c r="B8" s="60" t="s">
        <v>7</v>
      </c>
      <c r="C8" s="60"/>
      <c r="D8" s="38">
        <f>D9+D10+D11+D12+D13+D14+D15+D17+D18+D16</f>
        <v>3847.729527</v>
      </c>
      <c r="E8" s="38">
        <f>E9+E10+E11+E12+E13+E14+E15+E17+E18+E16</f>
        <v>3847.729527</v>
      </c>
      <c r="F8" s="61"/>
      <c r="G8" s="61"/>
      <c r="H8" s="61"/>
      <c r="I8" s="61"/>
      <c r="J8" s="61"/>
      <c r="K8" s="61"/>
      <c r="L8" s="61"/>
      <c r="M8" s="61"/>
    </row>
    <row r="9" ht="20.7" customHeight="1" spans="2:13">
      <c r="B9" s="49">
        <v>201</v>
      </c>
      <c r="C9" s="50" t="s">
        <v>33</v>
      </c>
      <c r="D9" s="62">
        <v>915.038725</v>
      </c>
      <c r="E9" s="62">
        <v>915.038725</v>
      </c>
      <c r="F9" s="61"/>
      <c r="G9" s="61"/>
      <c r="H9" s="61"/>
      <c r="I9" s="61"/>
      <c r="J9" s="61"/>
      <c r="K9" s="61"/>
      <c r="L9" s="61"/>
      <c r="M9" s="61"/>
    </row>
    <row r="10" ht="20.7" customHeight="1" spans="2:13">
      <c r="B10" s="49">
        <v>205</v>
      </c>
      <c r="C10" s="50" t="s">
        <v>34</v>
      </c>
      <c r="D10" s="62">
        <v>10.670315</v>
      </c>
      <c r="E10" s="62">
        <v>10.670315</v>
      </c>
      <c r="F10" s="61"/>
      <c r="G10" s="61"/>
      <c r="H10" s="61"/>
      <c r="I10" s="61"/>
      <c r="J10" s="61"/>
      <c r="K10" s="61"/>
      <c r="L10" s="61"/>
      <c r="M10" s="61"/>
    </row>
    <row r="11" ht="20.7" customHeight="1" spans="2:13">
      <c r="B11" s="49">
        <v>207</v>
      </c>
      <c r="C11" s="50" t="s">
        <v>35</v>
      </c>
      <c r="D11" s="62">
        <v>110.898514</v>
      </c>
      <c r="E11" s="62">
        <v>110.898514</v>
      </c>
      <c r="F11" s="61"/>
      <c r="G11" s="61"/>
      <c r="H11" s="61"/>
      <c r="I11" s="61"/>
      <c r="J11" s="61"/>
      <c r="K11" s="61"/>
      <c r="L11" s="61"/>
      <c r="M11" s="61"/>
    </row>
    <row r="12" ht="20.7" customHeight="1" spans="2:13">
      <c r="B12" s="52">
        <v>208</v>
      </c>
      <c r="C12" s="50" t="s">
        <v>36</v>
      </c>
      <c r="D12" s="63">
        <v>1624.887513</v>
      </c>
      <c r="E12" s="63">
        <v>1624.887513</v>
      </c>
      <c r="F12" s="64"/>
      <c r="G12" s="64"/>
      <c r="H12" s="64"/>
      <c r="I12" s="64"/>
      <c r="J12" s="64"/>
      <c r="K12" s="64"/>
      <c r="L12" s="64"/>
      <c r="M12" s="64"/>
    </row>
    <row r="13" ht="18.1" customHeight="1" spans="2:13">
      <c r="B13" s="52">
        <v>210</v>
      </c>
      <c r="C13" s="50" t="s">
        <v>37</v>
      </c>
      <c r="D13" s="63">
        <v>114.145849</v>
      </c>
      <c r="E13" s="63">
        <v>114.145849</v>
      </c>
      <c r="F13" s="64"/>
      <c r="G13" s="64"/>
      <c r="H13" s="64"/>
      <c r="I13" s="64"/>
      <c r="J13" s="64"/>
      <c r="K13" s="64"/>
      <c r="L13" s="64"/>
      <c r="M13" s="64"/>
    </row>
    <row r="14" ht="18.1" customHeight="1" spans="2:13">
      <c r="B14" s="52">
        <v>211</v>
      </c>
      <c r="C14" s="50" t="s">
        <v>38</v>
      </c>
      <c r="D14" s="63">
        <v>143.692764</v>
      </c>
      <c r="E14" s="63">
        <v>143.692764</v>
      </c>
      <c r="F14" s="64"/>
      <c r="G14" s="64"/>
      <c r="H14" s="64"/>
      <c r="I14" s="64"/>
      <c r="J14" s="64"/>
      <c r="K14" s="64"/>
      <c r="L14" s="64"/>
      <c r="M14" s="64"/>
    </row>
    <row r="15" ht="18.1" customHeight="1" spans="2:13">
      <c r="B15" s="52">
        <v>212</v>
      </c>
      <c r="C15" s="50" t="s">
        <v>39</v>
      </c>
      <c r="D15" s="63">
        <v>119.098458</v>
      </c>
      <c r="E15" s="63">
        <v>119.098458</v>
      </c>
      <c r="F15" s="64"/>
      <c r="G15" s="64"/>
      <c r="H15" s="64"/>
      <c r="I15" s="64"/>
      <c r="J15" s="64"/>
      <c r="K15" s="64"/>
      <c r="L15" s="64"/>
      <c r="M15" s="64"/>
    </row>
    <row r="16" ht="18.1" customHeight="1" spans="2:13">
      <c r="B16" s="52">
        <v>213</v>
      </c>
      <c r="C16" s="50" t="s">
        <v>40</v>
      </c>
      <c r="D16" s="63">
        <v>717.685258</v>
      </c>
      <c r="E16" s="63">
        <v>717.685258</v>
      </c>
      <c r="F16" s="64"/>
      <c r="G16" s="64"/>
      <c r="H16" s="64"/>
      <c r="I16" s="64"/>
      <c r="J16" s="64"/>
      <c r="K16" s="64"/>
      <c r="L16" s="64"/>
      <c r="M16" s="64"/>
    </row>
    <row r="17" ht="18.1" customHeight="1" spans="2:13">
      <c r="B17" s="52">
        <v>217</v>
      </c>
      <c r="C17" s="50" t="s">
        <v>41</v>
      </c>
      <c r="D17" s="63">
        <v>2</v>
      </c>
      <c r="E17" s="63">
        <v>2</v>
      </c>
      <c r="F17" s="64"/>
      <c r="G17" s="64"/>
      <c r="H17" s="64"/>
      <c r="I17" s="64"/>
      <c r="J17" s="64"/>
      <c r="K17" s="64"/>
      <c r="L17" s="64"/>
      <c r="M17" s="64"/>
    </row>
    <row r="18" ht="18.1" customHeight="1" spans="2:13">
      <c r="B18" s="52">
        <v>221</v>
      </c>
      <c r="C18" s="50" t="s">
        <v>42</v>
      </c>
      <c r="D18" s="63">
        <v>89.612131</v>
      </c>
      <c r="E18" s="63">
        <v>89.612131</v>
      </c>
      <c r="F18" s="64"/>
      <c r="G18" s="64"/>
      <c r="H18" s="64"/>
      <c r="I18" s="64"/>
      <c r="J18" s="64"/>
      <c r="K18" s="64"/>
      <c r="L18" s="64"/>
      <c r="M18" s="64"/>
    </row>
    <row r="19" ht="19.8" customHeight="1" spans="2:13">
      <c r="B19" s="65" t="s">
        <v>83</v>
      </c>
      <c r="C19" s="66" t="s">
        <v>83</v>
      </c>
      <c r="D19" s="64"/>
      <c r="E19" s="51"/>
      <c r="F19" s="64"/>
      <c r="G19" s="64"/>
      <c r="H19" s="64"/>
      <c r="I19" s="64"/>
      <c r="J19" s="64"/>
      <c r="K19" s="64"/>
      <c r="L19" s="64"/>
      <c r="M19" s="64"/>
    </row>
    <row r="29" spans="9:9">
      <c r="I29">
        <f>461-6</f>
        <v>455</v>
      </c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6666666666667" right="0.116666666666667" top="0.391666666666667" bottom="0.0777777777777778" header="0" footer="0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E8" sqref="E8:F17"/>
    </sheetView>
  </sheetViews>
  <sheetFormatPr defaultColWidth="9" defaultRowHeight="14.2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1"/>
      <c r="B1" s="2" t="s">
        <v>84</v>
      </c>
    </row>
    <row r="2" ht="16.35" customHeight="1" spans="2:6">
      <c r="B2" s="42" t="s">
        <v>85</v>
      </c>
      <c r="C2" s="42"/>
      <c r="D2" s="42"/>
      <c r="E2" s="42"/>
      <c r="F2" s="42"/>
    </row>
    <row r="3" ht="16.35" customHeight="1" spans="2:6">
      <c r="B3" s="42"/>
      <c r="C3" s="42"/>
      <c r="D3" s="42"/>
      <c r="E3" s="42"/>
      <c r="F3" s="42"/>
    </row>
    <row r="4" ht="16.35" customHeight="1" spans="2:6">
      <c r="B4" s="43"/>
      <c r="C4" s="43"/>
      <c r="D4" s="43"/>
      <c r="E4" s="43"/>
      <c r="F4" s="43"/>
    </row>
    <row r="5" ht="18.95" customHeight="1" spans="2:6">
      <c r="B5" s="43"/>
      <c r="C5" s="43"/>
      <c r="D5" s="43"/>
      <c r="E5" s="43"/>
      <c r="F5" s="44" t="s">
        <v>2</v>
      </c>
    </row>
    <row r="6" ht="31.9" customHeight="1" spans="2:6">
      <c r="B6" s="45" t="s">
        <v>28</v>
      </c>
      <c r="C6" s="45" t="s">
        <v>29</v>
      </c>
      <c r="D6" s="45" t="s">
        <v>30</v>
      </c>
      <c r="E6" s="45" t="s">
        <v>31</v>
      </c>
      <c r="F6" s="45" t="s">
        <v>32</v>
      </c>
    </row>
    <row r="7" ht="23.25" customHeight="1" spans="2:6">
      <c r="B7" s="46" t="s">
        <v>7</v>
      </c>
      <c r="C7" s="46"/>
      <c r="D7" s="47">
        <f>SUM(E7+F7)</f>
        <v>3847.729527</v>
      </c>
      <c r="E7" s="48">
        <f>E8+E9+E10+E11+E12+E13+E14+E15+E16+E17</f>
        <v>2143.224804</v>
      </c>
      <c r="F7" s="48">
        <f>F8+F9+F10+F11+F12+F13+F14+F15+F16+F17</f>
        <v>1704.504723</v>
      </c>
    </row>
    <row r="8" ht="23.25" customHeight="1" spans="2:6">
      <c r="B8" s="49">
        <v>201</v>
      </c>
      <c r="C8" s="50" t="s">
        <v>33</v>
      </c>
      <c r="D8" s="47">
        <f t="shared" ref="D8:D17" si="0">E8+F8</f>
        <v>915.038725</v>
      </c>
      <c r="E8" s="48">
        <v>871.038725</v>
      </c>
      <c r="F8" s="48">
        <f>9+13+4+18</f>
        <v>44</v>
      </c>
    </row>
    <row r="9" ht="23.25" customHeight="1" spans="2:6">
      <c r="B9" s="49">
        <v>205</v>
      </c>
      <c r="C9" s="50" t="s">
        <v>34</v>
      </c>
      <c r="D9" s="47">
        <f t="shared" si="0"/>
        <v>10.670315</v>
      </c>
      <c r="E9" s="51">
        <v>10.670315</v>
      </c>
      <c r="F9" s="48"/>
    </row>
    <row r="10" ht="23.25" customHeight="1" spans="2:6">
      <c r="B10" s="49">
        <v>207</v>
      </c>
      <c r="C10" s="50" t="s">
        <v>35</v>
      </c>
      <c r="D10" s="47">
        <f t="shared" si="0"/>
        <v>110.898514</v>
      </c>
      <c r="E10" s="48">
        <v>100.850514</v>
      </c>
      <c r="F10" s="48">
        <v>10.048</v>
      </c>
    </row>
    <row r="11" ht="23.25" customHeight="1" spans="2:6">
      <c r="B11" s="52">
        <v>208</v>
      </c>
      <c r="C11" s="50" t="s">
        <v>36</v>
      </c>
      <c r="D11" s="47">
        <f t="shared" si="0"/>
        <v>1624.887513</v>
      </c>
      <c r="E11" s="48">
        <v>473.493263</v>
      </c>
      <c r="F11" s="48">
        <f>2.2+317.78+11.044+2.00625+4.788+330+8.576+20+455</f>
        <v>1151.39425</v>
      </c>
    </row>
    <row r="12" ht="23.25" customHeight="1" spans="2:6">
      <c r="B12" s="52">
        <v>210</v>
      </c>
      <c r="C12" s="50" t="s">
        <v>37</v>
      </c>
      <c r="D12" s="47">
        <f t="shared" si="0"/>
        <v>114.145849</v>
      </c>
      <c r="E12" s="48">
        <v>98.516776</v>
      </c>
      <c r="F12" s="48">
        <v>15.629073</v>
      </c>
    </row>
    <row r="13" ht="23.25" customHeight="1" spans="2:6">
      <c r="B13" s="52">
        <v>211</v>
      </c>
      <c r="C13" s="50" t="s">
        <v>38</v>
      </c>
      <c r="D13" s="47">
        <f t="shared" si="0"/>
        <v>143.692764</v>
      </c>
      <c r="E13" s="51">
        <v>143.692764</v>
      </c>
      <c r="F13" s="48"/>
    </row>
    <row r="14" ht="21.55" customHeight="1" spans="2:6">
      <c r="B14" s="52">
        <v>212</v>
      </c>
      <c r="C14" s="50" t="s">
        <v>39</v>
      </c>
      <c r="D14" s="47">
        <f t="shared" si="0"/>
        <v>119.098458</v>
      </c>
      <c r="E14" s="53">
        <v>67.098458</v>
      </c>
      <c r="F14" s="53">
        <f>44+8</f>
        <v>52</v>
      </c>
    </row>
    <row r="15" ht="20.7" customHeight="1" spans="2:6">
      <c r="B15" s="52">
        <v>213</v>
      </c>
      <c r="C15" s="50" t="s">
        <v>40</v>
      </c>
      <c r="D15" s="47">
        <f t="shared" si="0"/>
        <v>717.685258</v>
      </c>
      <c r="E15" s="48">
        <v>288.251858</v>
      </c>
      <c r="F15" s="48">
        <f>2.2+326.2334+101</f>
        <v>429.4334</v>
      </c>
    </row>
    <row r="16" ht="20.7" customHeight="1" spans="2:6">
      <c r="B16" s="52">
        <v>217</v>
      </c>
      <c r="C16" s="54" t="s">
        <v>41</v>
      </c>
      <c r="D16" s="47">
        <f t="shared" si="0"/>
        <v>2</v>
      </c>
      <c r="E16" s="55"/>
      <c r="F16" s="55">
        <v>2</v>
      </c>
    </row>
    <row r="17" ht="15.75" spans="2:6">
      <c r="B17" s="52">
        <v>221</v>
      </c>
      <c r="C17" s="56" t="s">
        <v>42</v>
      </c>
      <c r="D17" s="47">
        <f t="shared" si="0"/>
        <v>89.612131</v>
      </c>
      <c r="E17" s="51">
        <v>89.612131</v>
      </c>
      <c r="F17" s="57"/>
    </row>
  </sheetData>
  <mergeCells count="2">
    <mergeCell ref="B7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workbookViewId="0">
      <selection activeCell="E7" sqref="E7"/>
    </sheetView>
  </sheetViews>
  <sheetFormatPr defaultColWidth="9" defaultRowHeight="14.2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1"/>
      <c r="B1" s="2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5" t="s">
        <v>87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6.35" customHeight="1" spans="2:13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1" t="s">
        <v>2</v>
      </c>
    </row>
    <row r="6" ht="65.55" customHeight="1" spans="2:13">
      <c r="B6" s="36" t="s">
        <v>88</v>
      </c>
      <c r="C6" s="36" t="s">
        <v>5</v>
      </c>
      <c r="D6" s="36" t="s">
        <v>30</v>
      </c>
      <c r="E6" s="36" t="s">
        <v>74</v>
      </c>
      <c r="F6" s="36" t="s">
        <v>75</v>
      </c>
      <c r="G6" s="36" t="s">
        <v>76</v>
      </c>
      <c r="H6" s="36" t="s">
        <v>77</v>
      </c>
      <c r="I6" s="36" t="s">
        <v>78</v>
      </c>
      <c r="J6" s="36" t="s">
        <v>79</v>
      </c>
      <c r="K6" s="36" t="s">
        <v>80</v>
      </c>
      <c r="L6" s="36" t="s">
        <v>81</v>
      </c>
      <c r="M6" s="36" t="s">
        <v>82</v>
      </c>
    </row>
    <row r="7" ht="23.25" customHeight="1" spans="2:13">
      <c r="B7" s="37" t="s">
        <v>7</v>
      </c>
      <c r="C7" s="37"/>
      <c r="D7" s="38">
        <v>27</v>
      </c>
      <c r="E7" s="38">
        <v>27</v>
      </c>
      <c r="F7" s="38"/>
      <c r="G7" s="38"/>
      <c r="H7" s="38"/>
      <c r="I7" s="38"/>
      <c r="J7" s="38"/>
      <c r="K7" s="38"/>
      <c r="L7" s="38"/>
      <c r="M7" s="38"/>
    </row>
    <row r="8" ht="21.55" customHeight="1" spans="2:13">
      <c r="B8" s="39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</row>
  </sheetData>
  <mergeCells count="2">
    <mergeCell ref="B7:C7"/>
    <mergeCell ref="B2:M3"/>
  </mergeCells>
  <printOptions horizontalCentered="1"/>
  <pageMargins left="0.195138888888889" right="0.195138888888889" top="0.391666666666667" bottom="0.0777777777777778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2022-01-19T01:34:00Z</dcterms:created>
  <dcterms:modified xsi:type="dcterms:W3CDTF">2022-01-21T03:37:25Z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