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  <sheet name="表九" sheetId="9" r:id="rId9"/>
  </sheets>
  <calcPr calcId="144525" concurrentCalc="0"/>
  <extLst/>
</workbook>
</file>

<file path=xl/sharedStrings.xml><?xml version="1.0" encoding="utf-8"?>
<sst xmlns="http://schemas.openxmlformats.org/spreadsheetml/2006/main" count="379">
  <si>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</si>
  <si>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</si>
  <si>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</si>
  <si>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</si>
  <si>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</si>
  <si>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</si>
  <si>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</si>
  <si>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</si>
  <si>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</si>
  <si>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</si>
  <si>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</si>
  <si>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</si>
  <si>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</si>
  <si>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</si>
  <si>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</si>
  <si>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</si>
  <si>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教育支出</t>
  </si>
  <si>
    <t>国有资本经营预算资金</t>
  </si>
  <si>
    <t>社会保障和就业支出</t>
  </si>
  <si>
    <t>卫生健康支出</t>
  </si>
  <si>
    <t>城乡社区支出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</si>
  <si>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</si>
  <si>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</si>
  <si>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</si>
  <si>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</si>
  <si>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</si>
  <si>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</si>
  <si>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</si>
  <si>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</si>
  <si>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</si>
  <si>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</si>
  <si>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</si>
  <si>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</si>
  <si>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</si>
  <si>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</si>
  <si>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</si>
  <si>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</si>
  <si>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</si>
  <si>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</si>
  <si>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</si>
  <si>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</si>
  <si>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indexed="8"/>
        <rFont val="方正仿宋_GBK"/>
        <charset val="134"/>
      </rPr>
      <t> 20103</t>
    </r>
  </si>
  <si>
    <r>
      <rPr>
        <sz val="10"/>
        <color indexed="8"/>
        <rFont val="方正仿宋_GBK"/>
        <charset val="134"/>
      </rPr>
      <t> 政府办公厅（室）及相关机构事务</t>
    </r>
  </si>
  <si>
    <r>
      <rPr>
        <sz val="10"/>
        <color indexed="8"/>
        <rFont val="方正仿宋_GBK"/>
        <charset val="134"/>
      </rPr>
      <t>  2010301</t>
    </r>
  </si>
  <si>
    <r>
      <rPr>
        <sz val="10"/>
        <color indexed="8"/>
        <rFont val="方正仿宋_GBK"/>
        <charset val="134"/>
      </rPr>
      <t>  行政运行</t>
    </r>
  </si>
  <si>
    <r>
      <rPr>
        <sz val="10"/>
        <color indexed="8"/>
        <rFont val="方正仿宋_GBK"/>
        <charset val="134"/>
      </rPr>
      <t>  2010302</t>
    </r>
  </si>
  <si>
    <r>
      <rPr>
        <sz val="10"/>
        <color indexed="8"/>
        <rFont val="方正仿宋_GBK"/>
        <charset val="134"/>
      </rPr>
      <t>  一般行政管理事务</t>
    </r>
  </si>
  <si>
    <r>
      <rPr>
        <sz val="10"/>
        <color indexed="8"/>
        <rFont val="方正仿宋_GBK"/>
        <charset val="134"/>
      </rPr>
      <t> 20105</t>
    </r>
  </si>
  <si>
    <r>
      <rPr>
        <sz val="10"/>
        <color indexed="8"/>
        <rFont val="方正仿宋_GBK"/>
        <charset val="134"/>
      </rPr>
      <t> 统计信息事务</t>
    </r>
  </si>
  <si>
    <r>
      <rPr>
        <sz val="10"/>
        <color indexed="8"/>
        <rFont val="方正仿宋_GBK"/>
        <charset val="134"/>
      </rPr>
      <t>  2010599</t>
    </r>
  </si>
  <si>
    <r>
      <rPr>
        <sz val="10"/>
        <color indexed="8"/>
        <rFont val="方正仿宋_GBK"/>
        <charset val="134"/>
      </rPr>
      <t>  其他统计信息事务支出</t>
    </r>
  </si>
  <si>
    <r>
      <rPr>
        <sz val="10"/>
        <color indexed="8"/>
        <rFont val="方正仿宋_GBK"/>
        <charset val="134"/>
      </rPr>
      <t> 20132</t>
    </r>
  </si>
  <si>
    <r>
      <rPr>
        <sz val="10"/>
        <color indexed="8"/>
        <rFont val="方正仿宋_GBK"/>
        <charset val="134"/>
      </rPr>
      <t> 组织事务</t>
    </r>
  </si>
  <si>
    <r>
      <rPr>
        <sz val="10"/>
        <color indexed="8"/>
        <rFont val="方正仿宋_GBK"/>
        <charset val="134"/>
      </rPr>
      <t>  2013202</t>
    </r>
  </si>
  <si>
    <t>205</t>
  </si>
  <si>
    <r>
      <rPr>
        <sz val="10"/>
        <color indexed="8"/>
        <rFont val="方正仿宋_GBK"/>
        <charset val="134"/>
      </rPr>
      <t> 20504</t>
    </r>
  </si>
  <si>
    <r>
      <rPr>
        <sz val="10"/>
        <color indexed="8"/>
        <rFont val="方正仿宋_GBK"/>
        <charset val="134"/>
      </rPr>
      <t> 成人教育</t>
    </r>
  </si>
  <si>
    <r>
      <rPr>
        <sz val="10"/>
        <color indexed="8"/>
        <rFont val="方正仿宋_GBK"/>
        <charset val="134"/>
      </rPr>
      <t>  2050499</t>
    </r>
  </si>
  <si>
    <r>
      <rPr>
        <sz val="10"/>
        <color indexed="8"/>
        <rFont val="方正仿宋_GBK"/>
        <charset val="134"/>
      </rPr>
      <t>  其他成人教育支出</t>
    </r>
  </si>
  <si>
    <r>
      <rPr>
        <sz val="10"/>
        <color indexed="8"/>
        <rFont val="方正仿宋_GBK"/>
        <charset val="134"/>
      </rPr>
      <t> 20508</t>
    </r>
  </si>
  <si>
    <r>
      <rPr>
        <sz val="10"/>
        <color indexed="8"/>
        <rFont val="方正仿宋_GBK"/>
        <charset val="134"/>
      </rPr>
      <t> 进修及培训</t>
    </r>
  </si>
  <si>
    <r>
      <rPr>
        <sz val="10"/>
        <color indexed="8"/>
        <rFont val="方正仿宋_GBK"/>
        <charset val="134"/>
      </rPr>
      <t>  2050803</t>
    </r>
  </si>
  <si>
    <r>
      <rPr>
        <sz val="10"/>
        <color indexed="8"/>
        <rFont val="方正仿宋_GBK"/>
        <charset val="134"/>
      </rPr>
      <t>  培训支出</t>
    </r>
  </si>
  <si>
    <t>208</t>
  </si>
  <si>
    <r>
      <rPr>
        <sz val="10"/>
        <color indexed="8"/>
        <rFont val="方正仿宋_GBK"/>
        <charset val="134"/>
      </rPr>
      <t> 20801</t>
    </r>
  </si>
  <si>
    <r>
      <rPr>
        <sz val="10"/>
        <color indexed="8"/>
        <rFont val="方正仿宋_GBK"/>
        <charset val="134"/>
      </rPr>
      <t> 人力资源和社会保障管理事务</t>
    </r>
  </si>
  <si>
    <r>
      <rPr>
        <sz val="10"/>
        <color indexed="8"/>
        <rFont val="方正仿宋_GBK"/>
        <charset val="134"/>
      </rPr>
      <t>  2080199</t>
    </r>
  </si>
  <si>
    <r>
      <rPr>
        <sz val="10"/>
        <color indexed="8"/>
        <rFont val="方正仿宋_GBK"/>
        <charset val="134"/>
      </rPr>
      <t>  其他人力资源和社会保障管理事务支出</t>
    </r>
  </si>
  <si>
    <r>
      <rPr>
        <sz val="10"/>
        <color indexed="8"/>
        <rFont val="方正仿宋_GBK"/>
        <charset val="134"/>
      </rPr>
      <t> 20805</t>
    </r>
  </si>
  <si>
    <r>
      <rPr>
        <sz val="10"/>
        <color indexed="8"/>
        <rFont val="方正仿宋_GBK"/>
        <charset val="134"/>
      </rPr>
      <t> 行政事业单位养老支出</t>
    </r>
  </si>
  <si>
    <r>
      <rPr>
        <sz val="10"/>
        <color indexed="8"/>
        <rFont val="方正仿宋_GBK"/>
        <charset val="134"/>
      </rPr>
      <t>  2080505</t>
    </r>
  </si>
  <si>
    <r>
      <rPr>
        <sz val="10"/>
        <color indexed="8"/>
        <rFont val="方正仿宋_GBK"/>
        <charset val="134"/>
      </rPr>
      <t>  机关事业单位基本养老保险缴费支出</t>
    </r>
  </si>
  <si>
    <r>
      <rPr>
        <sz val="10"/>
        <color indexed="8"/>
        <rFont val="方正仿宋_GBK"/>
        <charset val="134"/>
      </rPr>
      <t>  2080506</t>
    </r>
  </si>
  <si>
    <r>
      <rPr>
        <sz val="10"/>
        <color indexed="8"/>
        <rFont val="方正仿宋_GBK"/>
        <charset val="134"/>
      </rPr>
      <t>  机关事业单位职业年金缴费支出</t>
    </r>
  </si>
  <si>
    <r>
      <rPr>
        <sz val="10"/>
        <color indexed="8"/>
        <rFont val="方正仿宋_GBK"/>
        <charset val="134"/>
      </rPr>
      <t>  2080599</t>
    </r>
  </si>
  <si>
    <r>
      <rPr>
        <sz val="10"/>
        <color indexed="8"/>
        <rFont val="方正仿宋_GBK"/>
        <charset val="134"/>
      </rPr>
      <t>  其他行政事业单位养老支出</t>
    </r>
  </si>
  <si>
    <r>
      <rPr>
        <sz val="10"/>
        <color indexed="8"/>
        <rFont val="方正仿宋_GBK"/>
        <charset val="134"/>
      </rPr>
      <t> 20807</t>
    </r>
  </si>
  <si>
    <r>
      <rPr>
        <sz val="10"/>
        <color indexed="8"/>
        <rFont val="方正仿宋_GBK"/>
        <charset val="134"/>
      </rPr>
      <t> 就业补助</t>
    </r>
  </si>
  <si>
    <r>
      <rPr>
        <sz val="10"/>
        <color indexed="8"/>
        <rFont val="方正仿宋_GBK"/>
        <charset val="134"/>
      </rPr>
      <t>  2080705</t>
    </r>
  </si>
  <si>
    <r>
      <rPr>
        <sz val="10"/>
        <color indexed="8"/>
        <rFont val="方正仿宋_GBK"/>
        <charset val="134"/>
      </rPr>
      <t>  公益性岗位补贴</t>
    </r>
  </si>
  <si>
    <r>
      <rPr>
        <sz val="10"/>
        <color indexed="8"/>
        <rFont val="方正仿宋_GBK"/>
        <charset val="134"/>
      </rPr>
      <t> 20808</t>
    </r>
  </si>
  <si>
    <r>
      <rPr>
        <sz val="10"/>
        <color indexed="8"/>
        <rFont val="方正仿宋_GBK"/>
        <charset val="134"/>
      </rPr>
      <t> 抚恤</t>
    </r>
  </si>
  <si>
    <r>
      <rPr>
        <sz val="10"/>
        <color indexed="8"/>
        <rFont val="方正仿宋_GBK"/>
        <charset val="134"/>
      </rPr>
      <t>  2080801</t>
    </r>
  </si>
  <si>
    <r>
      <rPr>
        <sz val="10"/>
        <color indexed="8"/>
        <rFont val="方正仿宋_GBK"/>
        <charset val="134"/>
      </rPr>
      <t>  死亡抚恤</t>
    </r>
  </si>
  <si>
    <r>
      <rPr>
        <sz val="10"/>
        <color indexed="8"/>
        <rFont val="方正仿宋_GBK"/>
        <charset val="134"/>
      </rPr>
      <t> 20899</t>
    </r>
  </si>
  <si>
    <r>
      <rPr>
        <sz val="10"/>
        <color indexed="8"/>
        <rFont val="方正仿宋_GBK"/>
        <charset val="134"/>
      </rPr>
      <t> 其他社会保障和就业支出</t>
    </r>
  </si>
  <si>
    <r>
      <rPr>
        <sz val="10"/>
        <color indexed="8"/>
        <rFont val="方正仿宋_GBK"/>
        <charset val="134"/>
      </rPr>
      <t>  2089999</t>
    </r>
  </si>
  <si>
    <r>
      <rPr>
        <sz val="10"/>
        <color indexed="8"/>
        <rFont val="方正仿宋_GBK"/>
        <charset val="134"/>
      </rPr>
      <t>  其他社会保障和就业支出</t>
    </r>
  </si>
  <si>
    <t>210</t>
  </si>
  <si>
    <r>
      <rPr>
        <sz val="10"/>
        <color indexed="8"/>
        <rFont val="方正仿宋_GBK"/>
        <charset val="134"/>
      </rPr>
      <t> 21011</t>
    </r>
  </si>
  <si>
    <r>
      <rPr>
        <sz val="10"/>
        <color indexed="8"/>
        <rFont val="方正仿宋_GBK"/>
        <charset val="134"/>
      </rPr>
      <t> 行政事业单位医疗</t>
    </r>
  </si>
  <si>
    <r>
      <rPr>
        <sz val="10"/>
        <color indexed="8"/>
        <rFont val="方正仿宋_GBK"/>
        <charset val="134"/>
      </rPr>
      <t>  2101101</t>
    </r>
  </si>
  <si>
    <r>
      <rPr>
        <sz val="10"/>
        <color indexed="8"/>
        <rFont val="方正仿宋_GBK"/>
        <charset val="134"/>
      </rPr>
      <t>  行政单位医疗</t>
    </r>
  </si>
  <si>
    <r>
      <rPr>
        <sz val="10"/>
        <color indexed="8"/>
        <rFont val="方正仿宋_GBK"/>
        <charset val="134"/>
      </rPr>
      <t>  2101102</t>
    </r>
  </si>
  <si>
    <r>
      <rPr>
        <sz val="10"/>
        <color indexed="8"/>
        <rFont val="方正仿宋_GBK"/>
        <charset val="134"/>
      </rPr>
      <t>  事业单位医疗</t>
    </r>
  </si>
  <si>
    <r>
      <rPr>
        <sz val="10"/>
        <color indexed="8"/>
        <rFont val="方正仿宋_GBK"/>
        <charset val="134"/>
      </rPr>
      <t>  2101103</t>
    </r>
  </si>
  <si>
    <r>
      <rPr>
        <sz val="10"/>
        <color indexed="8"/>
        <rFont val="方正仿宋_GBK"/>
        <charset val="134"/>
      </rPr>
      <t>  公务员医疗补助</t>
    </r>
  </si>
  <si>
    <t>212</t>
  </si>
  <si>
    <r>
      <rPr>
        <sz val="10"/>
        <color indexed="8"/>
        <rFont val="方正仿宋_GBK"/>
        <charset val="134"/>
      </rPr>
      <t> 21205</t>
    </r>
  </si>
  <si>
    <r>
      <rPr>
        <sz val="10"/>
        <color indexed="8"/>
        <rFont val="方正仿宋_GBK"/>
        <charset val="134"/>
      </rPr>
      <t> 城乡社区环境卫生</t>
    </r>
  </si>
  <si>
    <r>
      <rPr>
        <sz val="10"/>
        <color indexed="8"/>
        <rFont val="方正仿宋_GBK"/>
        <charset val="134"/>
      </rPr>
      <t>  2120501</t>
    </r>
  </si>
  <si>
    <r>
      <rPr>
        <sz val="10"/>
        <color indexed="8"/>
        <rFont val="方正仿宋_GBK"/>
        <charset val="134"/>
      </rPr>
      <t>  城乡社区环境卫生</t>
    </r>
  </si>
  <si>
    <t>213</t>
  </si>
  <si>
    <r>
      <rPr>
        <sz val="10"/>
        <color indexed="8"/>
        <rFont val="方正仿宋_GBK"/>
        <charset val="134"/>
      </rPr>
      <t> 21301</t>
    </r>
  </si>
  <si>
    <r>
      <rPr>
        <sz val="10"/>
        <color indexed="8"/>
        <rFont val="方正仿宋_GBK"/>
        <charset val="134"/>
      </rPr>
      <t> 农业农村</t>
    </r>
  </si>
  <si>
    <r>
      <rPr>
        <sz val="10"/>
        <color indexed="8"/>
        <rFont val="方正仿宋_GBK"/>
        <charset val="134"/>
      </rPr>
      <t>  2130104</t>
    </r>
  </si>
  <si>
    <r>
      <rPr>
        <sz val="10"/>
        <color indexed="8"/>
        <rFont val="方正仿宋_GBK"/>
        <charset val="134"/>
      </rPr>
      <t>  事业运行</t>
    </r>
  </si>
  <si>
    <r>
      <rPr>
        <sz val="10"/>
        <color indexed="8"/>
        <rFont val="方正仿宋_GBK"/>
        <charset val="134"/>
      </rPr>
      <t>  2130199</t>
    </r>
  </si>
  <si>
    <r>
      <rPr>
        <sz val="10"/>
        <color indexed="8"/>
        <rFont val="方正仿宋_GBK"/>
        <charset val="134"/>
      </rPr>
      <t>  其他农业农村支出</t>
    </r>
  </si>
  <si>
    <r>
      <rPr>
        <sz val="10"/>
        <color indexed="8"/>
        <rFont val="方正仿宋_GBK"/>
        <charset val="134"/>
      </rPr>
      <t> 21307</t>
    </r>
  </si>
  <si>
    <r>
      <rPr>
        <sz val="10"/>
        <color indexed="8"/>
        <rFont val="方正仿宋_GBK"/>
        <charset val="134"/>
      </rPr>
      <t> 农村综合改革</t>
    </r>
  </si>
  <si>
    <r>
      <rPr>
        <sz val="10"/>
        <color indexed="8"/>
        <rFont val="方正仿宋_GBK"/>
        <charset val="134"/>
      </rPr>
      <t>  2130701</t>
    </r>
  </si>
  <si>
    <r>
      <rPr>
        <sz val="10"/>
        <color indexed="8"/>
        <rFont val="方正仿宋_GBK"/>
        <charset val="134"/>
      </rPr>
      <t>  对村级公益事业建设的补助</t>
    </r>
  </si>
  <si>
    <r>
      <rPr>
        <sz val="10"/>
        <color indexed="8"/>
        <rFont val="方正仿宋_GBK"/>
        <charset val="134"/>
      </rPr>
      <t>  2130705</t>
    </r>
  </si>
  <si>
    <r>
      <rPr>
        <sz val="10"/>
        <color indexed="8"/>
        <rFont val="方正仿宋_GBK"/>
        <charset val="134"/>
      </rPr>
      <t>  对村民委员会和村党支部的补助</t>
    </r>
  </si>
  <si>
    <t>217</t>
  </si>
  <si>
    <t>金融支出</t>
  </si>
  <si>
    <r>
      <rPr>
        <sz val="10"/>
        <color indexed="8"/>
        <rFont val="方正仿宋_GBK"/>
        <charset val="134"/>
      </rPr>
      <t> 21799</t>
    </r>
  </si>
  <si>
    <r>
      <rPr>
        <sz val="10"/>
        <color indexed="8"/>
        <rFont val="方正仿宋_GBK"/>
        <charset val="134"/>
      </rPr>
      <t> 其他金融支出</t>
    </r>
  </si>
  <si>
    <r>
      <rPr>
        <sz val="10"/>
        <color indexed="8"/>
        <rFont val="方正仿宋_GBK"/>
        <charset val="134"/>
      </rPr>
      <t>  2179999</t>
    </r>
  </si>
  <si>
    <r>
      <rPr>
        <sz val="10"/>
        <color indexed="8"/>
        <rFont val="方正仿宋_GBK"/>
        <charset val="134"/>
      </rPr>
      <t>  其他金融支出</t>
    </r>
  </si>
  <si>
    <t>221</t>
  </si>
  <si>
    <r>
      <rPr>
        <sz val="10"/>
        <color indexed="8"/>
        <rFont val="方正仿宋_GBK"/>
        <charset val="134"/>
      </rPr>
      <t> 22102</t>
    </r>
  </si>
  <si>
    <r>
      <rPr>
        <sz val="10"/>
        <color indexed="8"/>
        <rFont val="方正仿宋_GBK"/>
        <charset val="134"/>
      </rPr>
      <t> 住房改革支出</t>
    </r>
  </si>
  <si>
    <r>
      <rPr>
        <sz val="10"/>
        <color indexed="8"/>
        <rFont val="方正仿宋_GBK"/>
        <charset val="134"/>
      </rPr>
      <t>  2210201</t>
    </r>
  </si>
  <si>
    <r>
      <rPr>
        <sz val="10"/>
        <color indexed="8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</si>
  <si>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</si>
  <si>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</si>
  <si>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</si>
  <si>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</si>
  <si>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</si>
  <si>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</si>
  <si>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</si>
  <si>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</si>
  <si>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</si>
  <si>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</si>
  <si>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indexed="8"/>
        <rFont val="方正仿宋_GBK"/>
        <charset val="134"/>
      </rPr>
      <t> 30101</t>
    </r>
  </si>
  <si>
    <r>
      <rPr>
        <sz val="10"/>
        <color indexed="8"/>
        <rFont val="方正仿宋_GBK"/>
        <charset val="134"/>
      </rPr>
      <t> 基本工资</t>
    </r>
  </si>
  <si>
    <r>
      <rPr>
        <sz val="10"/>
        <color indexed="8"/>
        <rFont val="方正仿宋_GBK"/>
        <charset val="134"/>
      </rPr>
      <t> 30102</t>
    </r>
  </si>
  <si>
    <r>
      <rPr>
        <sz val="10"/>
        <color indexed="8"/>
        <rFont val="方正仿宋_GBK"/>
        <charset val="134"/>
      </rPr>
      <t> 津贴补贴</t>
    </r>
  </si>
  <si>
    <r>
      <rPr>
        <sz val="10"/>
        <color indexed="8"/>
        <rFont val="方正仿宋_GBK"/>
        <charset val="134"/>
      </rPr>
      <t> 30103</t>
    </r>
  </si>
  <si>
    <r>
      <rPr>
        <sz val="10"/>
        <color indexed="8"/>
        <rFont val="方正仿宋_GBK"/>
        <charset val="134"/>
      </rPr>
      <t> 奖金</t>
    </r>
  </si>
  <si>
    <r>
      <rPr>
        <sz val="10"/>
        <color indexed="8"/>
        <rFont val="方正仿宋_GBK"/>
        <charset val="134"/>
      </rPr>
      <t> 30107</t>
    </r>
  </si>
  <si>
    <r>
      <rPr>
        <sz val="10"/>
        <color indexed="8"/>
        <rFont val="方正仿宋_GBK"/>
        <charset val="134"/>
      </rPr>
      <t> 绩效工资</t>
    </r>
  </si>
  <si>
    <r>
      <rPr>
        <sz val="10"/>
        <color indexed="8"/>
        <rFont val="方正仿宋_GBK"/>
        <charset val="134"/>
      </rPr>
      <t> 30108</t>
    </r>
  </si>
  <si>
    <r>
      <rPr>
        <sz val="10"/>
        <color indexed="8"/>
        <rFont val="方正仿宋_GBK"/>
        <charset val="134"/>
      </rPr>
      <t> 机关事业单位基本养老保险缴费</t>
    </r>
  </si>
  <si>
    <r>
      <rPr>
        <sz val="10"/>
        <color indexed="8"/>
        <rFont val="方正仿宋_GBK"/>
        <charset val="134"/>
      </rPr>
      <t> 30109</t>
    </r>
  </si>
  <si>
    <r>
      <rPr>
        <sz val="10"/>
        <color indexed="8"/>
        <rFont val="方正仿宋_GBK"/>
        <charset val="134"/>
      </rPr>
      <t> 职业年金缴费</t>
    </r>
  </si>
  <si>
    <r>
      <rPr>
        <sz val="10"/>
        <color indexed="8"/>
        <rFont val="方正仿宋_GBK"/>
        <charset val="134"/>
      </rPr>
      <t> 30110</t>
    </r>
  </si>
  <si>
    <r>
      <rPr>
        <sz val="10"/>
        <color indexed="8"/>
        <rFont val="方正仿宋_GBK"/>
        <charset val="134"/>
      </rPr>
      <t> 职工基本医疗保险缴费</t>
    </r>
  </si>
  <si>
    <r>
      <rPr>
        <sz val="10"/>
        <color indexed="8"/>
        <rFont val="方正仿宋_GBK"/>
        <charset val="134"/>
      </rPr>
      <t> 30111</t>
    </r>
  </si>
  <si>
    <r>
      <rPr>
        <sz val="10"/>
        <color indexed="8"/>
        <rFont val="方正仿宋_GBK"/>
        <charset val="134"/>
      </rPr>
      <t> 公务员医疗补助缴费</t>
    </r>
  </si>
  <si>
    <r>
      <rPr>
        <sz val="10"/>
        <color indexed="8"/>
        <rFont val="方正仿宋_GBK"/>
        <charset val="134"/>
      </rPr>
      <t> 30112</t>
    </r>
  </si>
  <si>
    <r>
      <rPr>
        <sz val="10"/>
        <color indexed="8"/>
        <rFont val="方正仿宋_GBK"/>
        <charset val="134"/>
      </rPr>
      <t> 其他社会保障缴费</t>
    </r>
  </si>
  <si>
    <r>
      <rPr>
        <sz val="10"/>
        <color indexed="8"/>
        <rFont val="方正仿宋_GBK"/>
        <charset val="134"/>
      </rPr>
      <t> 30113</t>
    </r>
  </si>
  <si>
    <r>
      <rPr>
        <sz val="10"/>
        <color indexed="8"/>
        <rFont val="方正仿宋_GBK"/>
        <charset val="134"/>
      </rPr>
      <t> 住房公积金</t>
    </r>
  </si>
  <si>
    <t>302</t>
  </si>
  <si>
    <t>商品和服务支出</t>
  </si>
  <si>
    <r>
      <rPr>
        <sz val="10"/>
        <color indexed="8"/>
        <rFont val="方正仿宋_GBK"/>
        <charset val="134"/>
      </rPr>
      <t> 30201</t>
    </r>
  </si>
  <si>
    <r>
      <rPr>
        <sz val="10"/>
        <color indexed="8"/>
        <rFont val="方正仿宋_GBK"/>
        <charset val="134"/>
      </rPr>
      <t> 办公费</t>
    </r>
  </si>
  <si>
    <r>
      <rPr>
        <sz val="10"/>
        <color indexed="8"/>
        <rFont val="方正仿宋_GBK"/>
        <charset val="134"/>
      </rPr>
      <t> 30202</t>
    </r>
  </si>
  <si>
    <r>
      <rPr>
        <sz val="10"/>
        <color indexed="8"/>
        <rFont val="方正仿宋_GBK"/>
        <charset val="134"/>
      </rPr>
      <t> 印刷费</t>
    </r>
  </si>
  <si>
    <r>
      <rPr>
        <sz val="10"/>
        <color indexed="8"/>
        <rFont val="方正仿宋_GBK"/>
        <charset val="134"/>
      </rPr>
      <t> 30204</t>
    </r>
  </si>
  <si>
    <r>
      <rPr>
        <sz val="10"/>
        <color indexed="8"/>
        <rFont val="方正仿宋_GBK"/>
        <charset val="134"/>
      </rPr>
      <t> 手续费</t>
    </r>
  </si>
  <si>
    <r>
      <rPr>
        <sz val="10"/>
        <color indexed="8"/>
        <rFont val="方正仿宋_GBK"/>
        <charset val="134"/>
      </rPr>
      <t> 30205</t>
    </r>
  </si>
  <si>
    <r>
      <rPr>
        <sz val="10"/>
        <color indexed="8"/>
        <rFont val="方正仿宋_GBK"/>
        <charset val="134"/>
      </rPr>
      <t> 水费</t>
    </r>
  </si>
  <si>
    <r>
      <rPr>
        <sz val="10"/>
        <color indexed="8"/>
        <rFont val="方正仿宋_GBK"/>
        <charset val="134"/>
      </rPr>
      <t> 30206</t>
    </r>
  </si>
  <si>
    <r>
      <rPr>
        <sz val="10"/>
        <color indexed="8"/>
        <rFont val="方正仿宋_GBK"/>
        <charset val="134"/>
      </rPr>
      <t> 电费</t>
    </r>
  </si>
  <si>
    <r>
      <rPr>
        <sz val="10"/>
        <color indexed="8"/>
        <rFont val="方正仿宋_GBK"/>
        <charset val="134"/>
      </rPr>
      <t> 30207</t>
    </r>
  </si>
  <si>
    <r>
      <rPr>
        <sz val="10"/>
        <color indexed="8"/>
        <rFont val="方正仿宋_GBK"/>
        <charset val="134"/>
      </rPr>
      <t> 邮电费</t>
    </r>
  </si>
  <si>
    <r>
      <rPr>
        <sz val="10"/>
        <color indexed="8"/>
        <rFont val="方正仿宋_GBK"/>
        <charset val="134"/>
      </rPr>
      <t> 30209</t>
    </r>
  </si>
  <si>
    <r>
      <rPr>
        <sz val="10"/>
        <color indexed="8"/>
        <rFont val="方正仿宋_GBK"/>
        <charset val="134"/>
      </rPr>
      <t> 物业管理费</t>
    </r>
  </si>
  <si>
    <r>
      <rPr>
        <sz val="10"/>
        <color indexed="8"/>
        <rFont val="方正仿宋_GBK"/>
        <charset val="134"/>
      </rPr>
      <t> 30211</t>
    </r>
  </si>
  <si>
    <r>
      <rPr>
        <sz val="10"/>
        <color indexed="8"/>
        <rFont val="方正仿宋_GBK"/>
        <charset val="134"/>
      </rPr>
      <t> 差旅费</t>
    </r>
  </si>
  <si>
    <r>
      <rPr>
        <sz val="10"/>
        <color indexed="8"/>
        <rFont val="方正仿宋_GBK"/>
        <charset val="134"/>
      </rPr>
      <t> 30213</t>
    </r>
  </si>
  <si>
    <r>
      <rPr>
        <sz val="10"/>
        <color indexed="8"/>
        <rFont val="方正仿宋_GBK"/>
        <charset val="134"/>
      </rPr>
      <t> 维修（护）费</t>
    </r>
  </si>
  <si>
    <r>
      <rPr>
        <sz val="10"/>
        <color indexed="8"/>
        <rFont val="方正仿宋_GBK"/>
        <charset val="134"/>
      </rPr>
      <t> 30214</t>
    </r>
  </si>
  <si>
    <r>
      <rPr>
        <sz val="10"/>
        <color indexed="8"/>
        <rFont val="方正仿宋_GBK"/>
        <charset val="134"/>
      </rPr>
      <t> 租赁费</t>
    </r>
  </si>
  <si>
    <r>
      <rPr>
        <sz val="10"/>
        <color indexed="8"/>
        <rFont val="方正仿宋_GBK"/>
        <charset val="134"/>
      </rPr>
      <t> 30215</t>
    </r>
  </si>
  <si>
    <r>
      <rPr>
        <sz val="10"/>
        <color indexed="8"/>
        <rFont val="方正仿宋_GBK"/>
        <charset val="134"/>
      </rPr>
      <t> 会议费</t>
    </r>
  </si>
  <si>
    <r>
      <rPr>
        <sz val="10"/>
        <color indexed="8"/>
        <rFont val="方正仿宋_GBK"/>
        <charset val="134"/>
      </rPr>
      <t> 30216</t>
    </r>
  </si>
  <si>
    <r>
      <rPr>
        <sz val="10"/>
        <color indexed="8"/>
        <rFont val="方正仿宋_GBK"/>
        <charset val="134"/>
      </rPr>
      <t> 培训费</t>
    </r>
  </si>
  <si>
    <r>
      <rPr>
        <sz val="10"/>
        <color indexed="8"/>
        <rFont val="方正仿宋_GBK"/>
        <charset val="134"/>
      </rPr>
      <t> 30217</t>
    </r>
  </si>
  <si>
    <r>
      <rPr>
        <sz val="10"/>
        <color indexed="8"/>
        <rFont val="方正仿宋_GBK"/>
        <charset val="134"/>
      </rPr>
      <t> 公务接待费</t>
    </r>
  </si>
  <si>
    <r>
      <rPr>
        <sz val="10"/>
        <color indexed="8"/>
        <rFont val="方正仿宋_GBK"/>
        <charset val="134"/>
      </rPr>
      <t> 30226</t>
    </r>
  </si>
  <si>
    <r>
      <rPr>
        <sz val="10"/>
        <color indexed="8"/>
        <rFont val="方正仿宋_GBK"/>
        <charset val="134"/>
      </rPr>
      <t> 劳务费</t>
    </r>
  </si>
  <si>
    <r>
      <rPr>
        <sz val="10"/>
        <color indexed="8"/>
        <rFont val="方正仿宋_GBK"/>
        <charset val="134"/>
      </rPr>
      <t> 30227</t>
    </r>
  </si>
  <si>
    <r>
      <rPr>
        <sz val="10"/>
        <color indexed="8"/>
        <rFont val="方正仿宋_GBK"/>
        <charset val="134"/>
      </rPr>
      <t> 委托业务费</t>
    </r>
  </si>
  <si>
    <r>
      <rPr>
        <sz val="10"/>
        <color indexed="8"/>
        <rFont val="方正仿宋_GBK"/>
        <charset val="134"/>
      </rPr>
      <t> 30228</t>
    </r>
  </si>
  <si>
    <r>
      <rPr>
        <sz val="10"/>
        <color indexed="8"/>
        <rFont val="方正仿宋_GBK"/>
        <charset val="134"/>
      </rPr>
      <t> 工会经费</t>
    </r>
  </si>
  <si>
    <r>
      <rPr>
        <sz val="10"/>
        <color indexed="8"/>
        <rFont val="方正仿宋_GBK"/>
        <charset val="134"/>
      </rPr>
      <t> 30229</t>
    </r>
  </si>
  <si>
    <r>
      <rPr>
        <sz val="10"/>
        <color indexed="8"/>
        <rFont val="方正仿宋_GBK"/>
        <charset val="134"/>
      </rPr>
      <t> 福利费</t>
    </r>
  </si>
  <si>
    <r>
      <rPr>
        <sz val="10"/>
        <color indexed="8"/>
        <rFont val="方正仿宋_GBK"/>
        <charset val="134"/>
      </rPr>
      <t> 30231</t>
    </r>
  </si>
  <si>
    <r>
      <rPr>
        <sz val="10"/>
        <color indexed="8"/>
        <rFont val="方正仿宋_GBK"/>
        <charset val="134"/>
      </rPr>
      <t> 公务用车运行维护费</t>
    </r>
  </si>
  <si>
    <r>
      <rPr>
        <sz val="10"/>
        <color indexed="8"/>
        <rFont val="方正仿宋_GBK"/>
        <charset val="134"/>
      </rPr>
      <t> 30239</t>
    </r>
  </si>
  <si>
    <r>
      <rPr>
        <sz val="10"/>
        <color indexed="8"/>
        <rFont val="方正仿宋_GBK"/>
        <charset val="134"/>
      </rPr>
      <t> 其他交通费用</t>
    </r>
  </si>
  <si>
    <r>
      <rPr>
        <sz val="10"/>
        <color indexed="8"/>
        <rFont val="方正仿宋_GBK"/>
        <charset val="134"/>
      </rPr>
      <t> 30299</t>
    </r>
  </si>
  <si>
    <r>
      <rPr>
        <sz val="10"/>
        <color indexed="8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</si>
  <si>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</si>
  <si>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</si>
  <si>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indexed="8"/>
        <rFont val="方正仿宋_GBK"/>
        <charset val="134"/>
      </rPr>
      <t> 30302</t>
    </r>
  </si>
  <si>
    <r>
      <rPr>
        <sz val="10"/>
        <color indexed="8"/>
        <rFont val="方正仿宋_GBK"/>
        <charset val="134"/>
      </rPr>
      <t> 退休费</t>
    </r>
  </si>
  <si>
    <r>
      <rPr>
        <sz val="10"/>
        <color indexed="8"/>
        <rFont val="方正仿宋_GBK"/>
        <charset val="134"/>
      </rPr>
      <t> 30304</t>
    </r>
  </si>
  <si>
    <r>
      <rPr>
        <sz val="10"/>
        <color indexed="8"/>
        <rFont val="方正仿宋_GBK"/>
        <charset val="134"/>
      </rPr>
      <t> 抚恤金</t>
    </r>
  </si>
  <si>
    <r>
      <rPr>
        <sz val="10"/>
        <color indexed="8"/>
        <rFont val="方正仿宋_GBK"/>
        <charset val="134"/>
      </rPr>
      <t> 30307</t>
    </r>
  </si>
  <si>
    <r>
      <rPr>
        <sz val="10"/>
        <color indexed="8"/>
        <rFont val="方正仿宋_GBK"/>
        <charset val="134"/>
      </rPr>
      <t> 医疗费补助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</si>
  <si>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</si>
  <si>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</si>
  <si>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</si>
  <si>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</si>
  <si>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</si>
  <si>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</si>
  <si>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</si>
  <si>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</si>
  <si>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 xml:space="preserve"> </t>
  </si>
  <si>
    <t>表五</t>
  </si>
  <si>
    <t>政府性基金预算支出表</t>
  </si>
  <si>
    <t>本年政府性基金预算财政拨款支出</t>
  </si>
  <si>
    <r>
      <rPr>
        <sz val="10"/>
        <color indexed="8"/>
        <rFont val="方正仿宋_GBK"/>
        <charset val="134"/>
      </rPr>
      <t> </t>
    </r>
  </si>
  <si>
    <r>
      <rPr>
        <sz val="10"/>
        <color indexed="8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</si>
  <si>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</si>
  <si>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</si>
  <si>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</si>
  <si>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</si>
  <si>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</si>
  <si>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</si>
  <si>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</si>
  <si>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</si>
  <si>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</si>
  <si>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</si>
  <si>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</si>
  <si>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</si>
  <si>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</si>
  <si>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</si>
  <si>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</si>
  <si>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</si>
  <si>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</si>
  <si>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</si>
  <si>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</si>
  <si>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</si>
  <si>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</si>
  <si>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</si>
  <si>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indexed="8"/>
        <rFont val="方正仿宋_GBK"/>
        <charset val="134"/>
      </rPr>
      <t> 20103</t>
    </r>
  </si>
  <si>
    <r>
      <rPr>
        <sz val="9"/>
        <color indexed="8"/>
        <rFont val="方正仿宋_GBK"/>
        <charset val="134"/>
      </rPr>
      <t> 政府办公厅（室）及相关机构事务</t>
    </r>
  </si>
  <si>
    <r>
      <rPr>
        <sz val="9"/>
        <color indexed="8"/>
        <rFont val="方正仿宋_GBK"/>
        <charset val="134"/>
      </rPr>
      <t>  2010301</t>
    </r>
  </si>
  <si>
    <r>
      <rPr>
        <sz val="9"/>
        <color indexed="8"/>
        <rFont val="方正仿宋_GBK"/>
        <charset val="134"/>
      </rPr>
      <t>  行政运行</t>
    </r>
  </si>
  <si>
    <r>
      <rPr>
        <sz val="9"/>
        <color indexed="8"/>
        <rFont val="方正仿宋_GBK"/>
        <charset val="134"/>
      </rPr>
      <t>  2010302</t>
    </r>
  </si>
  <si>
    <r>
      <rPr>
        <sz val="9"/>
        <color indexed="8"/>
        <rFont val="方正仿宋_GBK"/>
        <charset val="134"/>
      </rPr>
      <t>  一般行政管理事务</t>
    </r>
  </si>
  <si>
    <r>
      <rPr>
        <sz val="9"/>
        <color indexed="8"/>
        <rFont val="方正仿宋_GBK"/>
        <charset val="134"/>
      </rPr>
      <t> 20132</t>
    </r>
  </si>
  <si>
    <r>
      <rPr>
        <sz val="9"/>
        <color indexed="8"/>
        <rFont val="方正仿宋_GBK"/>
        <charset val="134"/>
      </rPr>
      <t> 组织事务</t>
    </r>
  </si>
  <si>
    <r>
      <rPr>
        <sz val="9"/>
        <color indexed="8"/>
        <rFont val="方正仿宋_GBK"/>
        <charset val="134"/>
      </rPr>
      <t>  2013202</t>
    </r>
  </si>
  <si>
    <r>
      <rPr>
        <sz val="9"/>
        <color indexed="8"/>
        <rFont val="方正仿宋_GBK"/>
        <charset val="134"/>
      </rPr>
      <t> 20504</t>
    </r>
  </si>
  <si>
    <r>
      <rPr>
        <sz val="9"/>
        <color indexed="8"/>
        <rFont val="方正仿宋_GBK"/>
        <charset val="134"/>
      </rPr>
      <t> 成人教育</t>
    </r>
  </si>
  <si>
    <r>
      <rPr>
        <sz val="9"/>
        <color indexed="8"/>
        <rFont val="方正仿宋_GBK"/>
        <charset val="134"/>
      </rPr>
      <t>  2050499</t>
    </r>
  </si>
  <si>
    <r>
      <rPr>
        <sz val="9"/>
        <color indexed="8"/>
        <rFont val="方正仿宋_GBK"/>
        <charset val="134"/>
      </rPr>
      <t>  其他成人教育支出</t>
    </r>
  </si>
  <si>
    <r>
      <rPr>
        <sz val="9"/>
        <color indexed="8"/>
        <rFont val="方正仿宋_GBK"/>
        <charset val="134"/>
      </rPr>
      <t> 20508</t>
    </r>
  </si>
  <si>
    <r>
      <rPr>
        <sz val="9"/>
        <color indexed="8"/>
        <rFont val="方正仿宋_GBK"/>
        <charset val="134"/>
      </rPr>
      <t> 进修及培训</t>
    </r>
  </si>
  <si>
    <r>
      <rPr>
        <sz val="9"/>
        <color indexed="8"/>
        <rFont val="方正仿宋_GBK"/>
        <charset val="134"/>
      </rPr>
      <t>  2050803</t>
    </r>
  </si>
  <si>
    <r>
      <rPr>
        <sz val="9"/>
        <color indexed="8"/>
        <rFont val="方正仿宋_GBK"/>
        <charset val="134"/>
      </rPr>
      <t>  培训支出</t>
    </r>
  </si>
  <si>
    <r>
      <rPr>
        <sz val="9"/>
        <color indexed="8"/>
        <rFont val="方正仿宋_GBK"/>
        <charset val="134"/>
      </rPr>
      <t> 20801</t>
    </r>
  </si>
  <si>
    <r>
      <rPr>
        <sz val="9"/>
        <color indexed="8"/>
        <rFont val="方正仿宋_GBK"/>
        <charset val="134"/>
      </rPr>
      <t> 人力资源和社会保障管理事务</t>
    </r>
  </si>
  <si>
    <r>
      <rPr>
        <sz val="9"/>
        <color indexed="8"/>
        <rFont val="方正仿宋_GBK"/>
        <charset val="134"/>
      </rPr>
      <t>  2080199</t>
    </r>
  </si>
  <si>
    <r>
      <rPr>
        <sz val="9"/>
        <color indexed="8"/>
        <rFont val="方正仿宋_GBK"/>
        <charset val="134"/>
      </rPr>
      <t>  其他人力资源和社会保障管理事务支出</t>
    </r>
  </si>
  <si>
    <r>
      <rPr>
        <sz val="9"/>
        <color indexed="8"/>
        <rFont val="方正仿宋_GBK"/>
        <charset val="134"/>
      </rPr>
      <t> 20805</t>
    </r>
  </si>
  <si>
    <r>
      <rPr>
        <sz val="9"/>
        <color indexed="8"/>
        <rFont val="方正仿宋_GBK"/>
        <charset val="134"/>
      </rPr>
      <t> 行政事业单位养老支出</t>
    </r>
  </si>
  <si>
    <r>
      <rPr>
        <sz val="9"/>
        <color indexed="8"/>
        <rFont val="方正仿宋_GBK"/>
        <charset val="134"/>
      </rPr>
      <t>  2080505</t>
    </r>
  </si>
  <si>
    <r>
      <rPr>
        <sz val="9"/>
        <color indexed="8"/>
        <rFont val="方正仿宋_GBK"/>
        <charset val="134"/>
      </rPr>
      <t>  机关事业单位基本养老保险缴费支出</t>
    </r>
  </si>
  <si>
    <r>
      <rPr>
        <sz val="9"/>
        <color indexed="8"/>
        <rFont val="方正仿宋_GBK"/>
        <charset val="134"/>
      </rPr>
      <t>  2080506</t>
    </r>
  </si>
  <si>
    <r>
      <rPr>
        <sz val="9"/>
        <color indexed="8"/>
        <rFont val="方正仿宋_GBK"/>
        <charset val="134"/>
      </rPr>
      <t>  机关事业单位职业年金缴费支出</t>
    </r>
  </si>
  <si>
    <r>
      <rPr>
        <sz val="9"/>
        <color indexed="8"/>
        <rFont val="方正仿宋_GBK"/>
        <charset val="134"/>
      </rPr>
      <t>  2080599</t>
    </r>
  </si>
  <si>
    <r>
      <rPr>
        <sz val="9"/>
        <color indexed="8"/>
        <rFont val="方正仿宋_GBK"/>
        <charset val="134"/>
      </rPr>
      <t>  其他行政事业单位养老支出</t>
    </r>
  </si>
  <si>
    <r>
      <rPr>
        <sz val="9"/>
        <color indexed="8"/>
        <rFont val="方正仿宋_GBK"/>
        <charset val="134"/>
      </rPr>
      <t> 20807</t>
    </r>
  </si>
  <si>
    <r>
      <rPr>
        <sz val="9"/>
        <color indexed="8"/>
        <rFont val="方正仿宋_GBK"/>
        <charset val="134"/>
      </rPr>
      <t> 就业补助</t>
    </r>
  </si>
  <si>
    <r>
      <rPr>
        <sz val="9"/>
        <color indexed="8"/>
        <rFont val="方正仿宋_GBK"/>
        <charset val="134"/>
      </rPr>
      <t>  2080705</t>
    </r>
  </si>
  <si>
    <r>
      <rPr>
        <sz val="9"/>
        <color indexed="8"/>
        <rFont val="方正仿宋_GBK"/>
        <charset val="134"/>
      </rPr>
      <t>  公益性岗位补贴</t>
    </r>
  </si>
  <si>
    <r>
      <rPr>
        <sz val="9"/>
        <color indexed="8"/>
        <rFont val="方正仿宋_GBK"/>
        <charset val="134"/>
      </rPr>
      <t> 20808</t>
    </r>
  </si>
  <si>
    <r>
      <rPr>
        <sz val="9"/>
        <color indexed="8"/>
        <rFont val="方正仿宋_GBK"/>
        <charset val="134"/>
      </rPr>
      <t> 抚恤</t>
    </r>
  </si>
  <si>
    <r>
      <rPr>
        <sz val="9"/>
        <color indexed="8"/>
        <rFont val="方正仿宋_GBK"/>
        <charset val="134"/>
      </rPr>
      <t>  2080801</t>
    </r>
  </si>
  <si>
    <r>
      <rPr>
        <sz val="9"/>
        <color indexed="8"/>
        <rFont val="方正仿宋_GBK"/>
        <charset val="134"/>
      </rPr>
      <t>  死亡抚恤</t>
    </r>
  </si>
  <si>
    <r>
      <rPr>
        <sz val="9"/>
        <color indexed="8"/>
        <rFont val="方正仿宋_GBK"/>
        <charset val="134"/>
      </rPr>
      <t> 21011</t>
    </r>
  </si>
  <si>
    <r>
      <rPr>
        <sz val="9"/>
        <color indexed="8"/>
        <rFont val="方正仿宋_GBK"/>
        <charset val="134"/>
      </rPr>
      <t> 行政事业单位医疗</t>
    </r>
  </si>
  <si>
    <r>
      <rPr>
        <sz val="9"/>
        <color indexed="8"/>
        <rFont val="方正仿宋_GBK"/>
        <charset val="134"/>
      </rPr>
      <t>  2101101</t>
    </r>
  </si>
  <si>
    <r>
      <rPr>
        <sz val="9"/>
        <color indexed="8"/>
        <rFont val="方正仿宋_GBK"/>
        <charset val="134"/>
      </rPr>
      <t>  行政单位医疗</t>
    </r>
  </si>
  <si>
    <r>
      <rPr>
        <sz val="9"/>
        <color indexed="8"/>
        <rFont val="方正仿宋_GBK"/>
        <charset val="134"/>
      </rPr>
      <t>  2101102</t>
    </r>
  </si>
  <si>
    <r>
      <rPr>
        <sz val="9"/>
        <color indexed="8"/>
        <rFont val="方正仿宋_GBK"/>
        <charset val="134"/>
      </rPr>
      <t>  事业单位医疗</t>
    </r>
  </si>
  <si>
    <r>
      <rPr>
        <sz val="9"/>
        <color indexed="8"/>
        <rFont val="方正仿宋_GBK"/>
        <charset val="134"/>
      </rPr>
      <t>  2101103</t>
    </r>
  </si>
  <si>
    <r>
      <rPr>
        <sz val="9"/>
        <color indexed="8"/>
        <rFont val="方正仿宋_GBK"/>
        <charset val="134"/>
      </rPr>
      <t>  公务员医疗补助</t>
    </r>
  </si>
  <si>
    <r>
      <rPr>
        <sz val="9"/>
        <color indexed="8"/>
        <rFont val="方正仿宋_GBK"/>
        <charset val="134"/>
      </rPr>
      <t> 21205</t>
    </r>
  </si>
  <si>
    <r>
      <rPr>
        <sz val="9"/>
        <color indexed="8"/>
        <rFont val="方正仿宋_GBK"/>
        <charset val="134"/>
      </rPr>
      <t> 城乡社区环境卫生</t>
    </r>
  </si>
  <si>
    <r>
      <rPr>
        <sz val="9"/>
        <color indexed="8"/>
        <rFont val="方正仿宋_GBK"/>
        <charset val="134"/>
      </rPr>
      <t>  2120501</t>
    </r>
  </si>
  <si>
    <r>
      <rPr>
        <sz val="9"/>
        <color indexed="8"/>
        <rFont val="方正仿宋_GBK"/>
        <charset val="134"/>
      </rPr>
      <t>  城乡社区环境卫生</t>
    </r>
  </si>
  <si>
    <r>
      <rPr>
        <sz val="9"/>
        <color indexed="8"/>
        <rFont val="方正仿宋_GBK"/>
        <charset val="134"/>
      </rPr>
      <t> 21301</t>
    </r>
  </si>
  <si>
    <r>
      <rPr>
        <sz val="9"/>
        <color indexed="8"/>
        <rFont val="方正仿宋_GBK"/>
        <charset val="134"/>
      </rPr>
      <t> 农业农村</t>
    </r>
  </si>
  <si>
    <r>
      <rPr>
        <sz val="9"/>
        <color indexed="8"/>
        <rFont val="方正仿宋_GBK"/>
        <charset val="134"/>
      </rPr>
      <t>  2130104</t>
    </r>
  </si>
  <si>
    <r>
      <rPr>
        <sz val="9"/>
        <color indexed="8"/>
        <rFont val="方正仿宋_GBK"/>
        <charset val="134"/>
      </rPr>
      <t>  事业运行</t>
    </r>
  </si>
  <si>
    <r>
      <rPr>
        <sz val="9"/>
        <color indexed="8"/>
        <rFont val="方正仿宋_GBK"/>
        <charset val="134"/>
      </rPr>
      <t>  2130199</t>
    </r>
  </si>
  <si>
    <r>
      <rPr>
        <sz val="9"/>
        <color indexed="8"/>
        <rFont val="方正仿宋_GBK"/>
        <charset val="134"/>
      </rPr>
      <t>  其他农业农村支出</t>
    </r>
  </si>
  <si>
    <r>
      <rPr>
        <sz val="9"/>
        <color indexed="8"/>
        <rFont val="方正仿宋_GBK"/>
        <charset val="134"/>
      </rPr>
      <t> 21307</t>
    </r>
  </si>
  <si>
    <r>
      <rPr>
        <sz val="9"/>
        <color indexed="8"/>
        <rFont val="方正仿宋_GBK"/>
        <charset val="134"/>
      </rPr>
      <t> 农村综合改革</t>
    </r>
  </si>
  <si>
    <r>
      <rPr>
        <sz val="9"/>
        <color indexed="8"/>
        <rFont val="方正仿宋_GBK"/>
        <charset val="134"/>
      </rPr>
      <t>  2130701</t>
    </r>
  </si>
  <si>
    <r>
      <rPr>
        <sz val="9"/>
        <color indexed="8"/>
        <rFont val="方正仿宋_GBK"/>
        <charset val="134"/>
      </rPr>
      <t>  对村级公益事业建设的补助</t>
    </r>
  </si>
  <si>
    <r>
      <rPr>
        <sz val="9"/>
        <color indexed="8"/>
        <rFont val="方正仿宋_GBK"/>
        <charset val="134"/>
      </rPr>
      <t>  2130705</t>
    </r>
  </si>
  <si>
    <r>
      <rPr>
        <sz val="9"/>
        <color indexed="8"/>
        <rFont val="方正仿宋_GBK"/>
        <charset val="134"/>
      </rPr>
      <t>  对村民委员会和村党支部的补助</t>
    </r>
  </si>
  <si>
    <r>
      <rPr>
        <sz val="9"/>
        <color indexed="8"/>
        <rFont val="方正仿宋_GBK"/>
        <charset val="134"/>
      </rPr>
      <t> 22102</t>
    </r>
  </si>
  <si>
    <r>
      <rPr>
        <sz val="9"/>
        <color indexed="8"/>
        <rFont val="方正仿宋_GBK"/>
        <charset val="134"/>
      </rPr>
      <t> 住房改革支出</t>
    </r>
  </si>
  <si>
    <r>
      <rPr>
        <sz val="9"/>
        <color indexed="8"/>
        <rFont val="方正仿宋_GBK"/>
        <charset val="134"/>
      </rPr>
      <t>  2210201</t>
    </r>
  </si>
  <si>
    <r>
      <rPr>
        <sz val="9"/>
        <color indexed="8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</si>
  <si>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</si>
  <si>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</si>
  <si>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</si>
  <si>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</si>
  <si>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indexed="8"/>
        <rFont val="方正仿宋_GBK"/>
        <charset val="134"/>
      </rPr>
      <t> 20103</t>
    </r>
  </si>
  <si>
    <r>
      <rPr>
        <sz val="12"/>
        <color indexed="8"/>
        <rFont val="方正仿宋_GBK"/>
        <charset val="134"/>
      </rPr>
      <t> 政府办公厅（室）及相关机构事务</t>
    </r>
  </si>
  <si>
    <r>
      <rPr>
        <sz val="12"/>
        <color indexed="8"/>
        <rFont val="方正仿宋_GBK"/>
        <charset val="134"/>
      </rPr>
      <t>  2010301</t>
    </r>
  </si>
  <si>
    <r>
      <rPr>
        <sz val="12"/>
        <color indexed="8"/>
        <rFont val="方正仿宋_GBK"/>
        <charset val="134"/>
      </rPr>
      <t>  行政运行</t>
    </r>
  </si>
  <si>
    <r>
      <rPr>
        <sz val="12"/>
        <color indexed="8"/>
        <rFont val="方正仿宋_GBK"/>
        <charset val="134"/>
      </rPr>
      <t>  2010302</t>
    </r>
  </si>
  <si>
    <r>
      <rPr>
        <sz val="12"/>
        <color indexed="8"/>
        <rFont val="方正仿宋_GBK"/>
        <charset val="134"/>
      </rPr>
      <t>  一般行政管理事务</t>
    </r>
  </si>
  <si>
    <r>
      <rPr>
        <sz val="12"/>
        <color indexed="8"/>
        <rFont val="方正仿宋_GBK"/>
        <charset val="134"/>
      </rPr>
      <t> 20132</t>
    </r>
  </si>
  <si>
    <r>
      <rPr>
        <sz val="12"/>
        <color indexed="8"/>
        <rFont val="方正仿宋_GBK"/>
        <charset val="134"/>
      </rPr>
      <t> 组织事务</t>
    </r>
  </si>
  <si>
    <r>
      <rPr>
        <sz val="12"/>
        <color indexed="8"/>
        <rFont val="方正仿宋_GBK"/>
        <charset val="134"/>
      </rPr>
      <t>  2013202</t>
    </r>
  </si>
  <si>
    <r>
      <rPr>
        <sz val="12"/>
        <color indexed="8"/>
        <rFont val="方正仿宋_GBK"/>
        <charset val="134"/>
      </rPr>
      <t> 20504</t>
    </r>
  </si>
  <si>
    <r>
      <rPr>
        <sz val="12"/>
        <color indexed="8"/>
        <rFont val="方正仿宋_GBK"/>
        <charset val="134"/>
      </rPr>
      <t> 成人教育</t>
    </r>
  </si>
  <si>
    <r>
      <rPr>
        <sz val="12"/>
        <color indexed="8"/>
        <rFont val="方正仿宋_GBK"/>
        <charset val="134"/>
      </rPr>
      <t>  2050499</t>
    </r>
  </si>
  <si>
    <r>
      <rPr>
        <sz val="12"/>
        <color indexed="8"/>
        <rFont val="方正仿宋_GBK"/>
        <charset val="134"/>
      </rPr>
      <t>  其他成人教育支出</t>
    </r>
  </si>
  <si>
    <r>
      <rPr>
        <sz val="12"/>
        <color indexed="8"/>
        <rFont val="方正仿宋_GBK"/>
        <charset val="134"/>
      </rPr>
      <t> 20508</t>
    </r>
  </si>
  <si>
    <r>
      <rPr>
        <sz val="12"/>
        <color indexed="8"/>
        <rFont val="方正仿宋_GBK"/>
        <charset val="134"/>
      </rPr>
      <t> 进修及培训</t>
    </r>
  </si>
  <si>
    <r>
      <rPr>
        <sz val="12"/>
        <color indexed="8"/>
        <rFont val="方正仿宋_GBK"/>
        <charset val="134"/>
      </rPr>
      <t>  2050803</t>
    </r>
  </si>
  <si>
    <r>
      <rPr>
        <sz val="12"/>
        <color indexed="8"/>
        <rFont val="方正仿宋_GBK"/>
        <charset val="134"/>
      </rPr>
      <t>  培训支出</t>
    </r>
  </si>
  <si>
    <r>
      <rPr>
        <sz val="12"/>
        <color indexed="8"/>
        <rFont val="方正仿宋_GBK"/>
        <charset val="134"/>
      </rPr>
      <t> 20801</t>
    </r>
  </si>
  <si>
    <r>
      <rPr>
        <sz val="12"/>
        <color indexed="8"/>
        <rFont val="方正仿宋_GBK"/>
        <charset val="134"/>
      </rPr>
      <t> 人力资源和社会保障管理事务</t>
    </r>
  </si>
  <si>
    <r>
      <rPr>
        <sz val="12"/>
        <color indexed="8"/>
        <rFont val="方正仿宋_GBK"/>
        <charset val="134"/>
      </rPr>
      <t>  2080199</t>
    </r>
  </si>
  <si>
    <r>
      <rPr>
        <sz val="12"/>
        <color indexed="8"/>
        <rFont val="方正仿宋_GBK"/>
        <charset val="134"/>
      </rPr>
      <t>  其他人力资源和社会保障管理事务支出</t>
    </r>
  </si>
  <si>
    <r>
      <rPr>
        <sz val="12"/>
        <color indexed="8"/>
        <rFont val="方正仿宋_GBK"/>
        <charset val="134"/>
      </rPr>
      <t> 20805</t>
    </r>
  </si>
  <si>
    <r>
      <rPr>
        <sz val="12"/>
        <color indexed="8"/>
        <rFont val="方正仿宋_GBK"/>
        <charset val="134"/>
      </rPr>
      <t> 行政事业单位养老支出</t>
    </r>
  </si>
  <si>
    <r>
      <rPr>
        <sz val="12"/>
        <color indexed="8"/>
        <rFont val="方正仿宋_GBK"/>
        <charset val="134"/>
      </rPr>
      <t>  2080505</t>
    </r>
  </si>
  <si>
    <r>
      <rPr>
        <sz val="12"/>
        <color indexed="8"/>
        <rFont val="方正仿宋_GBK"/>
        <charset val="134"/>
      </rPr>
      <t>  机关事业单位基本养老保险缴费支出</t>
    </r>
  </si>
  <si>
    <r>
      <rPr>
        <sz val="12"/>
        <color indexed="8"/>
        <rFont val="方正仿宋_GBK"/>
        <charset val="134"/>
      </rPr>
      <t>  2080506</t>
    </r>
  </si>
  <si>
    <r>
      <rPr>
        <sz val="12"/>
        <color indexed="8"/>
        <rFont val="方正仿宋_GBK"/>
        <charset val="134"/>
      </rPr>
      <t>  机关事业单位职业年金缴费支出</t>
    </r>
  </si>
  <si>
    <r>
      <rPr>
        <sz val="12"/>
        <color indexed="8"/>
        <rFont val="方正仿宋_GBK"/>
        <charset val="134"/>
      </rPr>
      <t>  2080599</t>
    </r>
  </si>
  <si>
    <r>
      <rPr>
        <sz val="12"/>
        <color indexed="8"/>
        <rFont val="方正仿宋_GBK"/>
        <charset val="134"/>
      </rPr>
      <t>  其他行政事业单位养老支出</t>
    </r>
  </si>
  <si>
    <r>
      <rPr>
        <sz val="12"/>
        <color indexed="8"/>
        <rFont val="方正仿宋_GBK"/>
        <charset val="134"/>
      </rPr>
      <t> 20807</t>
    </r>
  </si>
  <si>
    <r>
      <rPr>
        <sz val="12"/>
        <color indexed="8"/>
        <rFont val="方正仿宋_GBK"/>
        <charset val="134"/>
      </rPr>
      <t> 就业补助</t>
    </r>
  </si>
  <si>
    <r>
      <rPr>
        <sz val="12"/>
        <color indexed="8"/>
        <rFont val="方正仿宋_GBK"/>
        <charset val="134"/>
      </rPr>
      <t>  2080705</t>
    </r>
  </si>
  <si>
    <r>
      <rPr>
        <sz val="12"/>
        <color indexed="8"/>
        <rFont val="方正仿宋_GBK"/>
        <charset val="134"/>
      </rPr>
      <t>  公益性岗位补贴</t>
    </r>
  </si>
  <si>
    <r>
      <rPr>
        <sz val="12"/>
        <color indexed="8"/>
        <rFont val="方正仿宋_GBK"/>
        <charset val="134"/>
      </rPr>
      <t> 20808</t>
    </r>
  </si>
  <si>
    <r>
      <rPr>
        <sz val="12"/>
        <color indexed="8"/>
        <rFont val="方正仿宋_GBK"/>
        <charset val="134"/>
      </rPr>
      <t> 抚恤</t>
    </r>
  </si>
  <si>
    <r>
      <rPr>
        <sz val="12"/>
        <color indexed="8"/>
        <rFont val="方正仿宋_GBK"/>
        <charset val="134"/>
      </rPr>
      <t>  2080801</t>
    </r>
  </si>
  <si>
    <r>
      <rPr>
        <sz val="12"/>
        <color indexed="8"/>
        <rFont val="方正仿宋_GBK"/>
        <charset val="134"/>
      </rPr>
      <t>  死亡抚恤</t>
    </r>
  </si>
  <si>
    <r>
      <rPr>
        <sz val="12"/>
        <color indexed="8"/>
        <rFont val="方正仿宋_GBK"/>
        <charset val="134"/>
      </rPr>
      <t> 21011</t>
    </r>
  </si>
  <si>
    <r>
      <rPr>
        <sz val="12"/>
        <color indexed="8"/>
        <rFont val="方正仿宋_GBK"/>
        <charset val="134"/>
      </rPr>
      <t> 行政事业单位医疗</t>
    </r>
  </si>
  <si>
    <r>
      <rPr>
        <sz val="12"/>
        <color indexed="8"/>
        <rFont val="方正仿宋_GBK"/>
        <charset val="134"/>
      </rPr>
      <t>  2101101</t>
    </r>
  </si>
  <si>
    <r>
      <rPr>
        <sz val="12"/>
        <color indexed="8"/>
        <rFont val="方正仿宋_GBK"/>
        <charset val="134"/>
      </rPr>
      <t>  行政单位医疗</t>
    </r>
  </si>
  <si>
    <r>
      <rPr>
        <sz val="12"/>
        <color indexed="8"/>
        <rFont val="方正仿宋_GBK"/>
        <charset val="134"/>
      </rPr>
      <t>  2101102</t>
    </r>
  </si>
  <si>
    <r>
      <rPr>
        <sz val="12"/>
        <color indexed="8"/>
        <rFont val="方正仿宋_GBK"/>
        <charset val="134"/>
      </rPr>
      <t>  事业单位医疗</t>
    </r>
  </si>
  <si>
    <r>
      <rPr>
        <sz val="12"/>
        <color indexed="8"/>
        <rFont val="方正仿宋_GBK"/>
        <charset val="134"/>
      </rPr>
      <t>  2101103</t>
    </r>
  </si>
  <si>
    <r>
      <rPr>
        <sz val="12"/>
        <color indexed="8"/>
        <rFont val="方正仿宋_GBK"/>
        <charset val="134"/>
      </rPr>
      <t>  公务员医疗补助</t>
    </r>
  </si>
  <si>
    <r>
      <rPr>
        <sz val="12"/>
        <color indexed="8"/>
        <rFont val="方正仿宋_GBK"/>
        <charset val="134"/>
      </rPr>
      <t> 21205</t>
    </r>
  </si>
  <si>
    <r>
      <rPr>
        <sz val="12"/>
        <color indexed="8"/>
        <rFont val="方正仿宋_GBK"/>
        <charset val="134"/>
      </rPr>
      <t> 城乡社区环境卫生</t>
    </r>
  </si>
  <si>
    <r>
      <rPr>
        <sz val="12"/>
        <color indexed="8"/>
        <rFont val="方正仿宋_GBK"/>
        <charset val="134"/>
      </rPr>
      <t>  2120501</t>
    </r>
  </si>
  <si>
    <r>
      <rPr>
        <sz val="12"/>
        <color indexed="8"/>
        <rFont val="方正仿宋_GBK"/>
        <charset val="134"/>
      </rPr>
      <t>  城乡社区环境卫生</t>
    </r>
  </si>
  <si>
    <r>
      <rPr>
        <sz val="12"/>
        <color indexed="8"/>
        <rFont val="方正仿宋_GBK"/>
        <charset val="134"/>
      </rPr>
      <t> 21301</t>
    </r>
  </si>
  <si>
    <r>
      <rPr>
        <sz val="12"/>
        <color indexed="8"/>
        <rFont val="方正仿宋_GBK"/>
        <charset val="134"/>
      </rPr>
      <t> 农业农村</t>
    </r>
  </si>
  <si>
    <r>
      <rPr>
        <sz val="12"/>
        <color indexed="8"/>
        <rFont val="方正仿宋_GBK"/>
        <charset val="134"/>
      </rPr>
      <t>  2130104</t>
    </r>
  </si>
  <si>
    <r>
      <rPr>
        <sz val="12"/>
        <color indexed="8"/>
        <rFont val="方正仿宋_GBK"/>
        <charset val="134"/>
      </rPr>
      <t>  事业运行</t>
    </r>
  </si>
  <si>
    <r>
      <rPr>
        <sz val="12"/>
        <color indexed="8"/>
        <rFont val="方正仿宋_GBK"/>
        <charset val="134"/>
      </rPr>
      <t>  2130199</t>
    </r>
  </si>
  <si>
    <r>
      <rPr>
        <sz val="12"/>
        <color indexed="8"/>
        <rFont val="方正仿宋_GBK"/>
        <charset val="134"/>
      </rPr>
      <t>  其他农业农村支出</t>
    </r>
  </si>
  <si>
    <r>
      <rPr>
        <sz val="12"/>
        <color indexed="8"/>
        <rFont val="方正仿宋_GBK"/>
        <charset val="134"/>
      </rPr>
      <t> 21307</t>
    </r>
  </si>
  <si>
    <r>
      <rPr>
        <sz val="12"/>
        <color indexed="8"/>
        <rFont val="方正仿宋_GBK"/>
        <charset val="134"/>
      </rPr>
      <t> 农村综合改革</t>
    </r>
  </si>
  <si>
    <r>
      <rPr>
        <sz val="12"/>
        <color indexed="8"/>
        <rFont val="方正仿宋_GBK"/>
        <charset val="134"/>
      </rPr>
      <t>  2130701</t>
    </r>
  </si>
  <si>
    <r>
      <rPr>
        <sz val="12"/>
        <color indexed="8"/>
        <rFont val="方正仿宋_GBK"/>
        <charset val="134"/>
      </rPr>
      <t>  对村级公益事业建设的补助</t>
    </r>
  </si>
  <si>
    <r>
      <rPr>
        <sz val="12"/>
        <color indexed="8"/>
        <rFont val="方正仿宋_GBK"/>
        <charset val="134"/>
      </rPr>
      <t>  2130705</t>
    </r>
  </si>
  <si>
    <r>
      <rPr>
        <sz val="12"/>
        <color indexed="8"/>
        <rFont val="方正仿宋_GBK"/>
        <charset val="134"/>
      </rPr>
      <t>  对村民委员会和村党支部的补助</t>
    </r>
  </si>
  <si>
    <r>
      <rPr>
        <sz val="12"/>
        <color indexed="8"/>
        <rFont val="方正仿宋_GBK"/>
        <charset val="134"/>
      </rPr>
      <t> 22102</t>
    </r>
  </si>
  <si>
    <r>
      <rPr>
        <sz val="12"/>
        <color indexed="8"/>
        <rFont val="方正仿宋_GBK"/>
        <charset val="134"/>
      </rPr>
      <t> 住房改革支出</t>
    </r>
  </si>
  <si>
    <r>
      <rPr>
        <sz val="12"/>
        <color indexed="8"/>
        <rFont val="方正仿宋_GBK"/>
        <charset val="134"/>
      </rPr>
      <t>  2210201</t>
    </r>
  </si>
  <si>
    <r>
      <rPr>
        <sz val="12"/>
        <color indexed="8"/>
        <rFont val="方正仿宋_GBK"/>
        <charset val="134"/>
      </rPr>
      <t>  住房公积金</t>
    </r>
  </si>
  <si>
    <t>表九</t>
  </si>
  <si>
    <t>政府采购预算明细表</t>
  </si>
  <si>
    <t>项目编号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</si>
</sst>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"/>
    </font>
    <font>
      <sz val="9"/>
      <name val="SimSun"/>
      <charset val="134"/>
    </font>
    <font>
      <sz val="10"/>
      <color indexed="8"/>
      <name val="方正楷体_GBK"/>
      <charset val="134"/>
    </font>
    <font>
      <sz val="15"/>
      <color indexed="8"/>
      <name val="方正小标宋_GBK"/>
      <charset val="134"/>
    </font>
    <font>
      <sz val="10"/>
      <color indexed="8"/>
      <name val="方正黑体_GBK"/>
      <charset val="134"/>
    </font>
    <font>
      <b/>
      <sz val="10"/>
      <color indexed="8"/>
      <name val="方正仿宋_GBK"/>
      <charset val="134"/>
    </font>
    <font>
      <b/>
      <sz val="10"/>
      <color indexed="8"/>
      <name val="Times New Roman"/>
      <charset val="134"/>
    </font>
    <font>
      <sz val="10"/>
      <color indexed="8"/>
      <name val="方正仿宋_GBK"/>
      <charset val="134"/>
    </font>
    <font>
      <sz val="10"/>
      <color indexed="8"/>
      <name val="Times New Roman"/>
      <charset val="134"/>
    </font>
    <font>
      <sz val="12"/>
      <color indexed="8"/>
      <name val="方正楷体_GBK"/>
      <charset val="134"/>
    </font>
    <font>
      <sz val="19"/>
      <color indexed="8"/>
      <name val="方正小标宋_GBK"/>
      <charset val="134"/>
    </font>
    <font>
      <sz val="9"/>
      <color indexed="8"/>
      <name val="SimSun"/>
      <charset val="134"/>
    </font>
    <font>
      <sz val="14"/>
      <color indexed="8"/>
      <name val="方正黑体_GBK"/>
      <charset val="134"/>
    </font>
    <font>
      <b/>
      <sz val="12"/>
      <color indexed="8"/>
      <name val="方正仿宋_GBK"/>
      <charset val="134"/>
    </font>
    <font>
      <b/>
      <sz val="12"/>
      <color indexed="8"/>
      <name val="Times New Roman"/>
      <charset val="134"/>
    </font>
    <font>
      <sz val="12"/>
      <color indexed="8"/>
      <name val="方正仿宋_GBK"/>
      <charset val="134"/>
    </font>
    <font>
      <sz val="12"/>
      <color indexed="8"/>
      <name val="Times New Roman"/>
      <charset val="134"/>
    </font>
    <font>
      <sz val="9"/>
      <color indexed="8"/>
      <name val="方正黑体_GBK"/>
      <charset val="134"/>
    </font>
    <font>
      <b/>
      <sz val="9"/>
      <color indexed="8"/>
      <name val="方正仿宋_GBK"/>
      <charset val="134"/>
    </font>
    <font>
      <b/>
      <sz val="9"/>
      <color indexed="8"/>
      <name val="Times New Roman"/>
      <charset val="134"/>
    </font>
    <font>
      <sz val="9"/>
      <color indexed="8"/>
      <name val="Times New Roman"/>
      <charset val="134"/>
    </font>
    <font>
      <sz val="9"/>
      <color indexed="8"/>
      <name val="方正仿宋_GBK"/>
      <charset val="134"/>
    </font>
    <font>
      <sz val="11"/>
      <color indexed="8"/>
      <name val="方正楷体_GBK"/>
      <charset val="134"/>
    </font>
    <font>
      <sz val="18"/>
      <color indexed="8"/>
      <name val="方正小标宋_GBK"/>
      <charset val="134"/>
    </font>
    <font>
      <sz val="12"/>
      <color indexed="8"/>
      <name val="方正黑体_GBK"/>
      <charset val="134"/>
    </font>
    <font>
      <sz val="17"/>
      <color indexed="8"/>
      <name val="方正小标宋_GBK"/>
      <charset val="134"/>
    </font>
    <font>
      <sz val="10"/>
      <name val="Times New Roman"/>
      <charset val="134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9"/>
      <name val="宋体"/>
      <charset val="0"/>
    </font>
    <font>
      <sz val="11"/>
      <color indexed="52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4" fillId="6" borderId="3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2" borderId="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7" fillId="2" borderId="3" applyNumberFormat="0" applyAlignment="0" applyProtection="0">
      <alignment vertical="center"/>
    </xf>
    <xf numFmtId="0" fontId="41" fillId="13" borderId="8" applyNumberFormat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</cellStyleXfs>
  <cellXfs count="5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4" fontId="14" fillId="0" borderId="1" xfId="0" applyNumberFormat="1" applyFont="1" applyBorder="1" applyAlignment="1">
      <alignment horizontal="right" vertical="center"/>
    </xf>
    <xf numFmtId="0" fontId="21" fillId="0" borderId="1" xfId="0" applyFont="1" applyBorder="1">
      <alignment vertical="center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26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0"/>
  <sheetViews>
    <sheetView tabSelected="1" workbookViewId="0">
      <selection activeCell="F6" sqref="F6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11" t="s">
        <v>1</v>
      </c>
      <c r="C2" s="11"/>
      <c r="D2" s="11"/>
      <c r="E2" s="11"/>
      <c r="F2" s="11"/>
      <c r="G2" s="11"/>
      <c r="H2" s="11"/>
    </row>
    <row r="3" ht="23.25" customHeight="1" spans="8:8">
      <c r="H3" s="35" t="s">
        <v>2</v>
      </c>
    </row>
    <row r="4" ht="43.1" customHeight="1" spans="2:8">
      <c r="B4" s="14" t="s">
        <v>3</v>
      </c>
      <c r="C4" s="14"/>
      <c r="D4" s="14" t="s">
        <v>4</v>
      </c>
      <c r="E4" s="14"/>
      <c r="F4" s="14"/>
      <c r="G4" s="14"/>
      <c r="H4" s="14"/>
    </row>
    <row r="5" ht="43.1" customHeight="1" spans="2:8">
      <c r="B5" s="36" t="s">
        <v>5</v>
      </c>
      <c r="C5" s="36" t="s">
        <v>6</v>
      </c>
      <c r="D5" s="36" t="s">
        <v>5</v>
      </c>
      <c r="E5" s="36" t="s">
        <v>7</v>
      </c>
      <c r="F5" s="14" t="s">
        <v>8</v>
      </c>
      <c r="G5" s="14" t="s">
        <v>9</v>
      </c>
      <c r="H5" s="14" t="s">
        <v>10</v>
      </c>
    </row>
    <row r="6" ht="24.15" customHeight="1" spans="2:8">
      <c r="B6" s="37" t="s">
        <v>11</v>
      </c>
      <c r="C6" s="33">
        <v>2022.55</v>
      </c>
      <c r="D6" s="37" t="s">
        <v>12</v>
      </c>
      <c r="E6" s="33">
        <f>SUM(E7:E13)</f>
        <v>2022.55</v>
      </c>
      <c r="F6" s="33">
        <f>SUM(F7:F13)</f>
        <v>2022.55</v>
      </c>
      <c r="G6" s="33"/>
      <c r="H6" s="33"/>
    </row>
    <row r="7" ht="23.25" customHeight="1" spans="2:8">
      <c r="B7" s="18" t="s">
        <v>13</v>
      </c>
      <c r="C7" s="39">
        <v>2022.55</v>
      </c>
      <c r="D7" s="18" t="s">
        <v>14</v>
      </c>
      <c r="E7" s="39">
        <v>979.45</v>
      </c>
      <c r="F7" s="39">
        <v>979.45</v>
      </c>
      <c r="G7" s="39"/>
      <c r="H7" s="39"/>
    </row>
    <row r="8" ht="23.25" customHeight="1" spans="2:8">
      <c r="B8" s="18" t="s">
        <v>15</v>
      </c>
      <c r="C8" s="39"/>
      <c r="D8" s="18" t="s">
        <v>16</v>
      </c>
      <c r="E8" s="39">
        <v>18.95</v>
      </c>
      <c r="F8" s="39">
        <v>18.95</v>
      </c>
      <c r="G8" s="39"/>
      <c r="H8" s="39"/>
    </row>
    <row r="9" ht="23.25" customHeight="1" spans="2:8">
      <c r="B9" s="18" t="s">
        <v>17</v>
      </c>
      <c r="C9" s="39"/>
      <c r="D9" s="18" t="s">
        <v>18</v>
      </c>
      <c r="E9" s="39">
        <v>406.35</v>
      </c>
      <c r="F9" s="39">
        <v>406.35</v>
      </c>
      <c r="G9" s="39"/>
      <c r="H9" s="39"/>
    </row>
    <row r="10" ht="23.25" customHeight="1" spans="2:8">
      <c r="B10" s="18"/>
      <c r="C10" s="39"/>
      <c r="D10" s="18" t="s">
        <v>19</v>
      </c>
      <c r="E10" s="39">
        <v>63.63</v>
      </c>
      <c r="F10" s="39">
        <v>63.63</v>
      </c>
      <c r="G10" s="39"/>
      <c r="H10" s="39"/>
    </row>
    <row r="11" ht="23.25" customHeight="1" spans="2:8">
      <c r="B11" s="18"/>
      <c r="C11" s="39"/>
      <c r="D11" s="18" t="s">
        <v>20</v>
      </c>
      <c r="E11" s="39">
        <v>15</v>
      </c>
      <c r="F11" s="39">
        <v>15</v>
      </c>
      <c r="G11" s="39"/>
      <c r="H11" s="39"/>
    </row>
    <row r="12" ht="23.25" customHeight="1" spans="2:8">
      <c r="B12" s="18"/>
      <c r="C12" s="39"/>
      <c r="D12" s="18" t="s">
        <v>21</v>
      </c>
      <c r="E12" s="39">
        <v>466.28</v>
      </c>
      <c r="F12" s="39">
        <v>466.28</v>
      </c>
      <c r="G12" s="39"/>
      <c r="H12" s="39"/>
    </row>
    <row r="13" ht="23.25" customHeight="1" spans="2:8">
      <c r="B13" s="18"/>
      <c r="C13" s="39"/>
      <c r="D13" s="18" t="s">
        <v>22</v>
      </c>
      <c r="E13" s="39">
        <v>72.89</v>
      </c>
      <c r="F13" s="39">
        <v>72.89</v>
      </c>
      <c r="G13" s="39"/>
      <c r="H13" s="39"/>
    </row>
    <row r="14" ht="16.35" customHeight="1" spans="2:8">
      <c r="B14" s="56"/>
      <c r="C14" s="57"/>
      <c r="D14" s="56"/>
      <c r="E14" s="57"/>
      <c r="F14" s="57"/>
      <c r="G14" s="57"/>
      <c r="H14" s="57"/>
    </row>
    <row r="15" ht="22.4" customHeight="1" spans="2:8">
      <c r="B15" s="15" t="s">
        <v>23</v>
      </c>
      <c r="C15" s="57"/>
      <c r="D15" s="15" t="s">
        <v>24</v>
      </c>
      <c r="E15" s="57"/>
      <c r="F15" s="57"/>
      <c r="G15" s="57"/>
      <c r="H15" s="57"/>
    </row>
    <row r="16" ht="21.55" customHeight="1" spans="2:8">
      <c r="B16" s="21" t="s">
        <v>25</v>
      </c>
      <c r="C16" s="57"/>
      <c r="D16" s="56"/>
      <c r="E16" s="57"/>
      <c r="F16" s="57"/>
      <c r="G16" s="57"/>
      <c r="H16" s="57"/>
    </row>
    <row r="17" ht="20.7" customHeight="1" spans="2:8">
      <c r="B17" s="21" t="s">
        <v>26</v>
      </c>
      <c r="C17" s="57"/>
      <c r="D17" s="56"/>
      <c r="E17" s="57"/>
      <c r="F17" s="57"/>
      <c r="G17" s="57"/>
      <c r="H17" s="57"/>
    </row>
    <row r="18" ht="20.7" customHeight="1" spans="2:8">
      <c r="B18" s="21" t="s">
        <v>27</v>
      </c>
      <c r="C18" s="57"/>
      <c r="D18" s="56"/>
      <c r="E18" s="57"/>
      <c r="F18" s="57"/>
      <c r="G18" s="57"/>
      <c r="H18" s="57"/>
    </row>
    <row r="19" ht="16.35" customHeight="1" spans="2:8">
      <c r="B19" s="56"/>
      <c r="C19" s="57"/>
      <c r="D19" s="56"/>
      <c r="E19" s="57"/>
      <c r="F19" s="57"/>
      <c r="G19" s="57"/>
      <c r="H19" s="57"/>
    </row>
    <row r="20" ht="24.15" customHeight="1" spans="2:8">
      <c r="B20" s="37" t="s">
        <v>28</v>
      </c>
      <c r="C20" s="33">
        <v>2022.55</v>
      </c>
      <c r="D20" s="37" t="s">
        <v>29</v>
      </c>
      <c r="E20" s="33">
        <v>2022.55</v>
      </c>
      <c r="F20" s="33">
        <v>2022.55</v>
      </c>
      <c r="G20" s="33"/>
      <c r="H20" s="33"/>
    </row>
  </sheetData>
  <mergeCells count="3">
    <mergeCell ref="B2:H2"/>
    <mergeCell ref="B4:C4"/>
    <mergeCell ref="D4:H4"/>
  </mergeCells>
  <printOptions horizontalCentered="1"/>
  <pageMargins left="0.0777777777777778" right="0.0777777777777778" top="0.391666666666667" bottom="0.0777777777777778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6"/>
  <sheetViews>
    <sheetView topLeftCell="A5" workbookViewId="0">
      <selection activeCell="D27" sqref="D27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083333333333" customWidth="1"/>
    <col min="4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30</v>
      </c>
      <c r="C1" s="1"/>
      <c r="D1" s="1"/>
      <c r="E1" s="1"/>
      <c r="F1" s="1"/>
      <c r="G1" s="1"/>
    </row>
    <row r="2" ht="16.35" customHeight="1" spans="2:7">
      <c r="B2" s="48" t="s">
        <v>31</v>
      </c>
      <c r="C2" s="48"/>
      <c r="D2" s="48"/>
      <c r="E2" s="48"/>
      <c r="F2" s="48"/>
      <c r="G2" s="48"/>
    </row>
    <row r="3" ht="16.35" customHeight="1" spans="2:7">
      <c r="B3" s="48"/>
      <c r="C3" s="48"/>
      <c r="D3" s="48"/>
      <c r="E3" s="48"/>
      <c r="F3" s="48"/>
      <c r="G3" s="48"/>
    </row>
    <row r="4" ht="16.35" customHeight="1" spans="2:7">
      <c r="B4" s="1"/>
      <c r="C4" s="1"/>
      <c r="D4" s="1"/>
      <c r="E4" s="1"/>
      <c r="F4" s="1"/>
      <c r="G4" s="1"/>
    </row>
    <row r="5" ht="20.7" customHeight="1" spans="2:7">
      <c r="B5" s="1"/>
      <c r="C5" s="1"/>
      <c r="D5" s="1"/>
      <c r="E5" s="1"/>
      <c r="F5" s="1"/>
      <c r="G5" s="10" t="s">
        <v>2</v>
      </c>
    </row>
    <row r="6" ht="34.5" customHeight="1" spans="2:7">
      <c r="B6" s="49" t="s">
        <v>32</v>
      </c>
      <c r="C6" s="49"/>
      <c r="D6" s="49" t="s">
        <v>33</v>
      </c>
      <c r="E6" s="49" t="s">
        <v>34</v>
      </c>
      <c r="F6" s="49"/>
      <c r="G6" s="49"/>
    </row>
    <row r="7" ht="29.3" customHeight="1" spans="2:7">
      <c r="B7" s="49" t="s">
        <v>35</v>
      </c>
      <c r="C7" s="49" t="s">
        <v>36</v>
      </c>
      <c r="D7" s="49"/>
      <c r="E7" s="49" t="s">
        <v>37</v>
      </c>
      <c r="F7" s="49" t="s">
        <v>38</v>
      </c>
      <c r="G7" s="49" t="s">
        <v>39</v>
      </c>
    </row>
    <row r="8" ht="22.4" customHeight="1" spans="2:7">
      <c r="B8" s="5" t="s">
        <v>7</v>
      </c>
      <c r="C8" s="5"/>
      <c r="D8" s="53">
        <f>D9+D17+D22+D35+D40+D43+D50+D53</f>
        <v>2015.8</v>
      </c>
      <c r="E8" s="53">
        <f>F8+G8</f>
        <v>2022.55</v>
      </c>
      <c r="F8" s="53">
        <f>F9+F17+F22+F35+F53</f>
        <v>1146.8</v>
      </c>
      <c r="G8" s="53">
        <f>G9+G17+G22+G40+G43</f>
        <v>875.75</v>
      </c>
    </row>
    <row r="9" ht="19.8" customHeight="1" spans="2:7">
      <c r="B9" s="44" t="s">
        <v>40</v>
      </c>
      <c r="C9" s="45" t="s">
        <v>14</v>
      </c>
      <c r="D9" s="53">
        <f t="shared" ref="D9:G9" si="0">D10+D13+D15</f>
        <v>1098.52</v>
      </c>
      <c r="E9" s="53">
        <f>F9+G9</f>
        <v>979.45</v>
      </c>
      <c r="F9" s="53">
        <f>F10+F13+F15</f>
        <v>797.98</v>
      </c>
      <c r="G9" s="53">
        <f>G10+G13+G15</f>
        <v>181.47</v>
      </c>
    </row>
    <row r="10" ht="17.25" customHeight="1" spans="2:7">
      <c r="B10" s="46" t="s">
        <v>41</v>
      </c>
      <c r="C10" s="47" t="s">
        <v>42</v>
      </c>
      <c r="D10" s="54">
        <f t="shared" ref="D10:G10" si="1">D11+D12</f>
        <v>1092.32</v>
      </c>
      <c r="E10" s="54">
        <f>E11+E12</f>
        <v>975.45</v>
      </c>
      <c r="F10" s="54">
        <f>F11+F12</f>
        <v>797.98</v>
      </c>
      <c r="G10" s="54">
        <f>G11+G12</f>
        <v>177.47</v>
      </c>
    </row>
    <row r="11" ht="18.95" customHeight="1" spans="2:7">
      <c r="B11" s="46" t="s">
        <v>43</v>
      </c>
      <c r="C11" s="47" t="s">
        <v>44</v>
      </c>
      <c r="D11" s="54">
        <v>1079.32</v>
      </c>
      <c r="E11" s="54">
        <f t="shared" ref="E9:E55" si="2">F11+G11</f>
        <v>797.98</v>
      </c>
      <c r="F11" s="54">
        <v>797.98</v>
      </c>
      <c r="G11" s="54"/>
    </row>
    <row r="12" ht="18.95" customHeight="1" spans="2:7">
      <c r="B12" s="46" t="s">
        <v>45</v>
      </c>
      <c r="C12" s="47" t="s">
        <v>46</v>
      </c>
      <c r="D12" s="54">
        <v>13</v>
      </c>
      <c r="E12" s="54">
        <f>F12+G12</f>
        <v>177.47</v>
      </c>
      <c r="F12" s="54"/>
      <c r="G12" s="54">
        <v>177.47</v>
      </c>
    </row>
    <row r="13" ht="17.25" customHeight="1" spans="2:7">
      <c r="B13" s="46" t="s">
        <v>47</v>
      </c>
      <c r="C13" s="47" t="s">
        <v>48</v>
      </c>
      <c r="D13" s="54">
        <v>4</v>
      </c>
      <c r="E13" s="54">
        <f>F13+G13</f>
        <v>0</v>
      </c>
      <c r="F13" s="54"/>
      <c r="G13" s="54"/>
    </row>
    <row r="14" ht="18.95" customHeight="1" spans="2:7">
      <c r="B14" s="46" t="s">
        <v>49</v>
      </c>
      <c r="C14" s="47" t="s">
        <v>50</v>
      </c>
      <c r="D14" s="54">
        <v>4</v>
      </c>
      <c r="E14" s="54">
        <f>F14+G14</f>
        <v>0</v>
      </c>
      <c r="F14" s="54"/>
      <c r="G14" s="54"/>
    </row>
    <row r="15" ht="17.25" customHeight="1" spans="2:7">
      <c r="B15" s="46" t="s">
        <v>51</v>
      </c>
      <c r="C15" s="47" t="s">
        <v>52</v>
      </c>
      <c r="D15" s="54">
        <v>2.2</v>
      </c>
      <c r="E15" s="54">
        <f>F15+G15</f>
        <v>4</v>
      </c>
      <c r="F15" s="54"/>
      <c r="G15" s="54">
        <v>4</v>
      </c>
    </row>
    <row r="16" ht="18.95" customHeight="1" spans="2:7">
      <c r="B16" s="46" t="s">
        <v>53</v>
      </c>
      <c r="C16" s="47" t="s">
        <v>46</v>
      </c>
      <c r="D16" s="54">
        <v>2.2</v>
      </c>
      <c r="E16" s="54">
        <f>F16+G16</f>
        <v>4</v>
      </c>
      <c r="F16" s="54"/>
      <c r="G16" s="54">
        <v>4</v>
      </c>
    </row>
    <row r="17" ht="19.8" customHeight="1" spans="2:7">
      <c r="B17" s="44" t="s">
        <v>54</v>
      </c>
      <c r="C17" s="45" t="s">
        <v>16</v>
      </c>
      <c r="D17" s="54">
        <v>19.55</v>
      </c>
      <c r="E17" s="54">
        <f>F17+G17</f>
        <v>18.95</v>
      </c>
      <c r="F17" s="54">
        <v>4.95</v>
      </c>
      <c r="G17" s="54">
        <v>14</v>
      </c>
    </row>
    <row r="18" ht="17.25" customHeight="1" spans="2:7">
      <c r="B18" s="46" t="s">
        <v>55</v>
      </c>
      <c r="C18" s="47" t="s">
        <v>56</v>
      </c>
      <c r="D18" s="54">
        <v>14</v>
      </c>
      <c r="E18" s="54">
        <f>F18+G18</f>
        <v>14</v>
      </c>
      <c r="F18" s="54"/>
      <c r="G18" s="54">
        <v>14</v>
      </c>
    </row>
    <row r="19" ht="18.95" customHeight="1" spans="2:7">
      <c r="B19" s="46" t="s">
        <v>57</v>
      </c>
      <c r="C19" s="47" t="s">
        <v>58</v>
      </c>
      <c r="D19" s="54">
        <v>14</v>
      </c>
      <c r="E19" s="54">
        <f>F19+G19</f>
        <v>14</v>
      </c>
      <c r="F19" s="54"/>
      <c r="G19" s="54">
        <v>14</v>
      </c>
    </row>
    <row r="20" ht="17.25" customHeight="1" spans="2:7">
      <c r="B20" s="46" t="s">
        <v>59</v>
      </c>
      <c r="C20" s="47" t="s">
        <v>60</v>
      </c>
      <c r="D20" s="54">
        <v>5.55</v>
      </c>
      <c r="E20" s="54">
        <f>F20+G20</f>
        <v>4.95</v>
      </c>
      <c r="F20" s="54">
        <v>4.95</v>
      </c>
      <c r="G20" s="54"/>
    </row>
    <row r="21" ht="18.95" customHeight="1" spans="2:7">
      <c r="B21" s="46" t="s">
        <v>61</v>
      </c>
      <c r="C21" s="47" t="s">
        <v>62</v>
      </c>
      <c r="D21" s="55">
        <f>11.36-5.81</f>
        <v>5.55</v>
      </c>
      <c r="E21" s="54">
        <f>F21+G21</f>
        <v>4.95</v>
      </c>
      <c r="F21" s="55">
        <f>10.77-5.82</f>
        <v>4.95</v>
      </c>
      <c r="G21" s="54"/>
    </row>
    <row r="22" ht="19.8" customHeight="1" spans="2:7">
      <c r="B22" s="44" t="s">
        <v>63</v>
      </c>
      <c r="C22" s="45" t="s">
        <v>18</v>
      </c>
      <c r="D22" s="54">
        <f>D25+D29+D33</f>
        <v>324.23</v>
      </c>
      <c r="E22" s="54">
        <f>F22+G22</f>
        <v>406.35</v>
      </c>
      <c r="F22" s="54">
        <f>F25+F31</f>
        <v>207.35</v>
      </c>
      <c r="G22" s="54">
        <v>199</v>
      </c>
    </row>
    <row r="23" ht="17.25" customHeight="1" spans="2:7">
      <c r="B23" s="46" t="s">
        <v>64</v>
      </c>
      <c r="C23" s="47" t="s">
        <v>65</v>
      </c>
      <c r="D23" s="54"/>
      <c r="E23" s="54">
        <f>F23+G23</f>
        <v>167</v>
      </c>
      <c r="F23" s="54"/>
      <c r="G23" s="54">
        <v>167</v>
      </c>
    </row>
    <row r="24" ht="18.95" customHeight="1" spans="2:7">
      <c r="B24" s="46" t="s">
        <v>66</v>
      </c>
      <c r="C24" s="47" t="s">
        <v>67</v>
      </c>
      <c r="D24" s="54"/>
      <c r="E24" s="54">
        <f>F24+G24</f>
        <v>167</v>
      </c>
      <c r="F24" s="54"/>
      <c r="G24" s="54">
        <v>167</v>
      </c>
    </row>
    <row r="25" ht="17.25" customHeight="1" spans="2:7">
      <c r="B25" s="46" t="s">
        <v>68</v>
      </c>
      <c r="C25" s="47" t="s">
        <v>69</v>
      </c>
      <c r="D25" s="54">
        <f>D26+D27+D28</f>
        <v>222.32</v>
      </c>
      <c r="E25" s="54">
        <f>F25+G25</f>
        <v>202.09</v>
      </c>
      <c r="F25" s="54">
        <f>F26+F27+F28</f>
        <v>202.09</v>
      </c>
      <c r="G25" s="54"/>
    </row>
    <row r="26" ht="18.95" customHeight="1" spans="2:7">
      <c r="B26" s="46" t="s">
        <v>70</v>
      </c>
      <c r="C26" s="47" t="s">
        <v>71</v>
      </c>
      <c r="D26" s="54">
        <f>155.26-62.02</f>
        <v>93.24</v>
      </c>
      <c r="E26" s="54">
        <f>F26+G26</f>
        <v>83.3</v>
      </c>
      <c r="F26" s="54">
        <f>145.4-62.1</f>
        <v>83.3</v>
      </c>
      <c r="G26" s="54"/>
    </row>
    <row r="27" ht="18.95" customHeight="1" spans="2:7">
      <c r="B27" s="46" t="s">
        <v>72</v>
      </c>
      <c r="C27" s="47" t="s">
        <v>73</v>
      </c>
      <c r="D27" s="54">
        <f>77.63-31.01</f>
        <v>46.62</v>
      </c>
      <c r="E27" s="54">
        <f>F27+G27</f>
        <v>41.65</v>
      </c>
      <c r="F27" s="54">
        <f>72.7-31.05</f>
        <v>41.65</v>
      </c>
      <c r="G27" s="54"/>
    </row>
    <row r="28" ht="18.95" customHeight="1" spans="2:7">
      <c r="B28" s="46" t="s">
        <v>74</v>
      </c>
      <c r="C28" s="47" t="s">
        <v>75</v>
      </c>
      <c r="D28" s="54">
        <f>135.66-53.2</f>
        <v>82.46</v>
      </c>
      <c r="E28" s="54">
        <f>F28+G28</f>
        <v>77.14</v>
      </c>
      <c r="F28" s="54">
        <f>130.34-53.2</f>
        <v>77.14</v>
      </c>
      <c r="G28" s="54"/>
    </row>
    <row r="29" ht="17.25" customHeight="1" spans="2:7">
      <c r="B29" s="46" t="s">
        <v>76</v>
      </c>
      <c r="C29" s="47" t="s">
        <v>77</v>
      </c>
      <c r="D29" s="54">
        <v>95</v>
      </c>
      <c r="E29" s="54">
        <f>F29+G29</f>
        <v>32</v>
      </c>
      <c r="F29" s="54"/>
      <c r="G29" s="54">
        <v>32</v>
      </c>
    </row>
    <row r="30" ht="18.95" customHeight="1" spans="2:7">
      <c r="B30" s="46" t="s">
        <v>78</v>
      </c>
      <c r="C30" s="47" t="s">
        <v>79</v>
      </c>
      <c r="D30" s="54">
        <v>95</v>
      </c>
      <c r="E30" s="54">
        <f>F30+G30</f>
        <v>32</v>
      </c>
      <c r="F30" s="54"/>
      <c r="G30" s="54">
        <v>32</v>
      </c>
    </row>
    <row r="31" ht="17.25" customHeight="1" spans="2:7">
      <c r="B31" s="46" t="s">
        <v>80</v>
      </c>
      <c r="C31" s="47" t="s">
        <v>81</v>
      </c>
      <c r="D31" s="54"/>
      <c r="E31" s="54">
        <f>F31+G31</f>
        <v>5.26</v>
      </c>
      <c r="F31" s="54">
        <v>5.26</v>
      </c>
      <c r="G31" s="54"/>
    </row>
    <row r="32" ht="18.95" customHeight="1" spans="2:7">
      <c r="B32" s="46" t="s">
        <v>82</v>
      </c>
      <c r="C32" s="47" t="s">
        <v>83</v>
      </c>
      <c r="D32" s="54"/>
      <c r="E32" s="54">
        <f>F32+G32</f>
        <v>5.26</v>
      </c>
      <c r="F32" s="54">
        <v>5.26</v>
      </c>
      <c r="G32" s="54"/>
    </row>
    <row r="33" ht="17.25" customHeight="1" spans="2:7">
      <c r="B33" s="46" t="s">
        <v>84</v>
      </c>
      <c r="C33" s="47" t="s">
        <v>85</v>
      </c>
      <c r="D33" s="54">
        <v>6.91</v>
      </c>
      <c r="E33" s="54">
        <f>F33+G33</f>
        <v>0</v>
      </c>
      <c r="F33" s="54"/>
      <c r="G33" s="54"/>
    </row>
    <row r="34" ht="18.95" customHeight="1" spans="2:7">
      <c r="B34" s="46" t="s">
        <v>86</v>
      </c>
      <c r="C34" s="47" t="s">
        <v>87</v>
      </c>
      <c r="D34" s="54">
        <v>6.91</v>
      </c>
      <c r="E34" s="54">
        <f>F34+G34</f>
        <v>0</v>
      </c>
      <c r="F34" s="54"/>
      <c r="G34" s="54"/>
    </row>
    <row r="35" ht="19.8" customHeight="1" spans="2:7">
      <c r="B35" s="44" t="s">
        <v>88</v>
      </c>
      <c r="C35" s="45" t="s">
        <v>19</v>
      </c>
      <c r="D35" s="54">
        <f>D36</f>
        <v>70.87</v>
      </c>
      <c r="E35" s="54">
        <f>F35+G35</f>
        <v>63.63</v>
      </c>
      <c r="F35" s="54">
        <f>F36+F39</f>
        <v>63.63</v>
      </c>
      <c r="G35" s="54"/>
    </row>
    <row r="36" ht="17.25" customHeight="1" spans="2:7">
      <c r="B36" s="46" t="s">
        <v>89</v>
      </c>
      <c r="C36" s="47" t="s">
        <v>90</v>
      </c>
      <c r="D36" s="54">
        <f>D37+D39</f>
        <v>70.87</v>
      </c>
      <c r="E36" s="54">
        <f>F36+G36</f>
        <v>52.07</v>
      </c>
      <c r="F36" s="54">
        <v>52.07</v>
      </c>
      <c r="G36" s="54"/>
    </row>
    <row r="37" ht="18.95" customHeight="1" spans="2:7">
      <c r="B37" s="46" t="s">
        <v>91</v>
      </c>
      <c r="C37" s="47" t="s">
        <v>92</v>
      </c>
      <c r="D37" s="54">
        <v>58.27</v>
      </c>
      <c r="E37" s="54">
        <f>F37+G37</f>
        <v>52.07</v>
      </c>
      <c r="F37" s="54">
        <v>52.07</v>
      </c>
      <c r="G37" s="54"/>
    </row>
    <row r="38" ht="18.95" customHeight="1" spans="2:7">
      <c r="B38" s="46" t="s">
        <v>93</v>
      </c>
      <c r="C38" s="47" t="s">
        <v>94</v>
      </c>
      <c r="D38" s="54"/>
      <c r="E38" s="54"/>
      <c r="F38" s="54"/>
      <c r="G38" s="54"/>
    </row>
    <row r="39" ht="18.95" customHeight="1" spans="2:7">
      <c r="B39" s="46" t="s">
        <v>95</v>
      </c>
      <c r="C39" s="47" t="s">
        <v>96</v>
      </c>
      <c r="D39" s="54">
        <f>23.48-10.88</f>
        <v>12.6</v>
      </c>
      <c r="E39" s="54">
        <f t="shared" ref="E39:E43" si="3">F39+G39</f>
        <v>11.56</v>
      </c>
      <c r="F39" s="54">
        <f>22.6-11.04</f>
        <v>11.56</v>
      </c>
      <c r="G39" s="54"/>
    </row>
    <row r="40" ht="19.8" customHeight="1" spans="2:7">
      <c r="B40" s="44" t="s">
        <v>97</v>
      </c>
      <c r="C40" s="45" t="s">
        <v>20</v>
      </c>
      <c r="D40" s="54">
        <v>8</v>
      </c>
      <c r="E40" s="54">
        <f>F40+G40</f>
        <v>15</v>
      </c>
      <c r="F40" s="54"/>
      <c r="G40" s="54">
        <v>15</v>
      </c>
    </row>
    <row r="41" ht="17.25" customHeight="1" spans="2:7">
      <c r="B41" s="46" t="s">
        <v>98</v>
      </c>
      <c r="C41" s="47" t="s">
        <v>99</v>
      </c>
      <c r="D41" s="54">
        <v>8</v>
      </c>
      <c r="E41" s="54">
        <f>F41+G41</f>
        <v>15</v>
      </c>
      <c r="F41" s="54"/>
      <c r="G41" s="54">
        <v>15</v>
      </c>
    </row>
    <row r="42" ht="18.95" customHeight="1" spans="2:7">
      <c r="B42" s="46" t="s">
        <v>100</v>
      </c>
      <c r="C42" s="47" t="s">
        <v>101</v>
      </c>
      <c r="D42" s="54">
        <v>8</v>
      </c>
      <c r="E42" s="54">
        <f>F42+G42</f>
        <v>15</v>
      </c>
      <c r="F42" s="54"/>
      <c r="G42" s="54">
        <v>15</v>
      </c>
    </row>
    <row r="43" ht="19.8" customHeight="1" spans="2:7">
      <c r="B43" s="44" t="s">
        <v>102</v>
      </c>
      <c r="C43" s="45" t="s">
        <v>21</v>
      </c>
      <c r="D43" s="54">
        <v>411.11</v>
      </c>
      <c r="E43" s="54">
        <f>F43+G43</f>
        <v>466.28</v>
      </c>
      <c r="F43" s="54"/>
      <c r="G43" s="54">
        <v>466.28</v>
      </c>
    </row>
    <row r="44" ht="17.25" customHeight="1" spans="2:7">
      <c r="B44" s="46" t="s">
        <v>103</v>
      </c>
      <c r="C44" s="47" t="s">
        <v>104</v>
      </c>
      <c r="D44" s="54"/>
      <c r="E44" s="54"/>
      <c r="F44" s="54"/>
      <c r="G44" s="54"/>
    </row>
    <row r="45" ht="18.95" customHeight="1" spans="2:7">
      <c r="B45" s="46" t="s">
        <v>105</v>
      </c>
      <c r="C45" s="47" t="s">
        <v>106</v>
      </c>
      <c r="D45" s="54"/>
      <c r="E45" s="54"/>
      <c r="F45" s="54"/>
      <c r="G45" s="54"/>
    </row>
    <row r="46" ht="18.95" customHeight="1" spans="2:7">
      <c r="B46" s="46" t="s">
        <v>107</v>
      </c>
      <c r="C46" s="47" t="s">
        <v>108</v>
      </c>
      <c r="D46" s="54"/>
      <c r="E46" s="54"/>
      <c r="F46" s="54"/>
      <c r="G46" s="54"/>
    </row>
    <row r="47" ht="17.25" customHeight="1" spans="2:7">
      <c r="B47" s="46" t="s">
        <v>109</v>
      </c>
      <c r="C47" s="47" t="s">
        <v>110</v>
      </c>
      <c r="D47" s="54">
        <f t="shared" ref="D47:G47" si="4">D48+D49</f>
        <v>411.11</v>
      </c>
      <c r="E47" s="54">
        <f>E48+E49</f>
        <v>466.28</v>
      </c>
      <c r="F47" s="54"/>
      <c r="G47" s="54">
        <f>G48+G49</f>
        <v>466.28</v>
      </c>
    </row>
    <row r="48" ht="18.95" customHeight="1" spans="2:7">
      <c r="B48" s="46" t="s">
        <v>111</v>
      </c>
      <c r="C48" s="47" t="s">
        <v>112</v>
      </c>
      <c r="D48" s="54"/>
      <c r="E48" s="54"/>
      <c r="F48" s="54"/>
      <c r="G48" s="54"/>
    </row>
    <row r="49" ht="18.95" customHeight="1" spans="2:7">
      <c r="B49" s="46" t="s">
        <v>113</v>
      </c>
      <c r="C49" s="47" t="s">
        <v>114</v>
      </c>
      <c r="D49" s="54">
        <v>411.11</v>
      </c>
      <c r="E49" s="54">
        <f t="shared" ref="E49:E55" si="5">F49+G49</f>
        <v>466.28</v>
      </c>
      <c r="F49" s="54"/>
      <c r="G49" s="54">
        <v>466.28</v>
      </c>
    </row>
    <row r="50" ht="19.8" customHeight="1" spans="2:7">
      <c r="B50" s="44" t="s">
        <v>115</v>
      </c>
      <c r="C50" s="45" t="s">
        <v>116</v>
      </c>
      <c r="D50" s="54">
        <v>2</v>
      </c>
      <c r="E50" s="54">
        <f>F50+G50</f>
        <v>0</v>
      </c>
      <c r="F50" s="54"/>
      <c r="G50" s="54"/>
    </row>
    <row r="51" ht="17.25" customHeight="1" spans="2:7">
      <c r="B51" s="46" t="s">
        <v>117</v>
      </c>
      <c r="C51" s="47" t="s">
        <v>118</v>
      </c>
      <c r="D51" s="54">
        <v>2</v>
      </c>
      <c r="E51" s="54">
        <f>F51+G51</f>
        <v>0</v>
      </c>
      <c r="F51" s="54"/>
      <c r="G51" s="54"/>
    </row>
    <row r="52" ht="18.95" customHeight="1" spans="2:7">
      <c r="B52" s="46" t="s">
        <v>119</v>
      </c>
      <c r="C52" s="47" t="s">
        <v>120</v>
      </c>
      <c r="D52" s="54">
        <v>2</v>
      </c>
      <c r="E52" s="54">
        <f>F52+G52</f>
        <v>0</v>
      </c>
      <c r="F52" s="54"/>
      <c r="G52" s="54"/>
    </row>
    <row r="53" ht="19.8" customHeight="1" spans="2:7">
      <c r="B53" s="44" t="s">
        <v>121</v>
      </c>
      <c r="C53" s="45" t="s">
        <v>22</v>
      </c>
      <c r="D53" s="54">
        <f t="shared" ref="D53:D55" si="6">128.04-46.52</f>
        <v>81.52</v>
      </c>
      <c r="E53" s="54">
        <f>F53+G53</f>
        <v>72.89</v>
      </c>
      <c r="F53" s="54">
        <f t="shared" ref="F53:F55" si="7">119.46-46.57</f>
        <v>72.89</v>
      </c>
      <c r="G53" s="54"/>
    </row>
    <row r="54" ht="17.25" customHeight="1" spans="2:7">
      <c r="B54" s="46" t="s">
        <v>122</v>
      </c>
      <c r="C54" s="47" t="s">
        <v>123</v>
      </c>
      <c r="D54" s="54">
        <f>128.04-46.52</f>
        <v>81.52</v>
      </c>
      <c r="E54" s="54">
        <f>F54+G54</f>
        <v>72.89</v>
      </c>
      <c r="F54" s="54">
        <f>119.46-46.57</f>
        <v>72.89</v>
      </c>
      <c r="G54" s="54"/>
    </row>
    <row r="55" ht="18.95" customHeight="1" spans="2:7">
      <c r="B55" s="46" t="s">
        <v>124</v>
      </c>
      <c r="C55" s="47" t="s">
        <v>125</v>
      </c>
      <c r="D55" s="54">
        <f>128.04-46.52</f>
        <v>81.52</v>
      </c>
      <c r="E55" s="54">
        <f>F55+G55</f>
        <v>72.89</v>
      </c>
      <c r="F55" s="54">
        <f>119.46-46.57</f>
        <v>72.89</v>
      </c>
      <c r="G55" s="54"/>
    </row>
    <row r="56" ht="23.25" customHeight="1" spans="2:7">
      <c r="B56" s="9" t="s">
        <v>126</v>
      </c>
      <c r="C56" s="9"/>
      <c r="D56" s="9"/>
      <c r="E56" s="9"/>
      <c r="F56" s="9"/>
      <c r="G56" s="9"/>
    </row>
  </sheetData>
  <mergeCells count="6">
    <mergeCell ref="B6:C6"/>
    <mergeCell ref="E6:G6"/>
    <mergeCell ref="B8:C8"/>
    <mergeCell ref="B56:G56"/>
    <mergeCell ref="D6:D7"/>
    <mergeCell ref="B2:G3"/>
  </mergeCells>
  <printOptions horizontalCentered="1"/>
  <pageMargins left="0.0777777777777778" right="0.0777777777777778" top="0.391666666666667" bottom="0.0777777777777778" header="0" footer="0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4"/>
  <sheetViews>
    <sheetView workbookViewId="0">
      <selection activeCell="D8" sqref="D8"/>
    </sheetView>
  </sheetViews>
  <sheetFormatPr defaultColWidth="10" defaultRowHeight="13.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9" max="9" width="26.25" customWidth="1"/>
  </cols>
  <sheetData>
    <row r="1" ht="18.1" customHeight="1" spans="1:6">
      <c r="A1" s="1"/>
      <c r="B1" s="51" t="s">
        <v>127</v>
      </c>
      <c r="C1" s="38"/>
      <c r="D1" s="38"/>
      <c r="E1" s="38"/>
      <c r="F1" s="38"/>
    </row>
    <row r="2" ht="16.35" customHeight="1" spans="2:6">
      <c r="B2" s="41" t="s">
        <v>128</v>
      </c>
      <c r="C2" s="41"/>
      <c r="D2" s="41"/>
      <c r="E2" s="41"/>
      <c r="F2" s="41"/>
    </row>
    <row r="3" ht="16.35" customHeight="1" spans="2:6">
      <c r="B3" s="41"/>
      <c r="C3" s="41"/>
      <c r="D3" s="41"/>
      <c r="E3" s="41"/>
      <c r="F3" s="41"/>
    </row>
    <row r="4" ht="16.35" customHeight="1" spans="2:6">
      <c r="B4" s="38"/>
      <c r="C4" s="38"/>
      <c r="D4" s="38"/>
      <c r="E4" s="38"/>
      <c r="F4" s="38"/>
    </row>
    <row r="5" ht="19.8" customHeight="1" spans="2:6">
      <c r="B5" s="38"/>
      <c r="C5" s="38"/>
      <c r="D5" s="38"/>
      <c r="E5" s="38"/>
      <c r="F5" s="10" t="s">
        <v>2</v>
      </c>
    </row>
    <row r="6" ht="36.2" customHeight="1" spans="2:12">
      <c r="B6" s="42" t="s">
        <v>129</v>
      </c>
      <c r="C6" s="42"/>
      <c r="D6" s="42" t="s">
        <v>130</v>
      </c>
      <c r="E6" s="42"/>
      <c r="F6" s="42"/>
      <c r="H6" s="42" t="s">
        <v>129</v>
      </c>
      <c r="I6" s="42"/>
      <c r="J6" s="42" t="s">
        <v>130</v>
      </c>
      <c r="K6" s="42"/>
      <c r="L6" s="42"/>
    </row>
    <row r="7" ht="27.6" customHeight="1" spans="2:12">
      <c r="B7" s="42" t="s">
        <v>131</v>
      </c>
      <c r="C7" s="42" t="s">
        <v>36</v>
      </c>
      <c r="D7" s="42" t="s">
        <v>37</v>
      </c>
      <c r="E7" s="42" t="s">
        <v>132</v>
      </c>
      <c r="F7" s="42" t="s">
        <v>133</v>
      </c>
      <c r="H7" s="42" t="s">
        <v>131</v>
      </c>
      <c r="I7" s="42" t="s">
        <v>36</v>
      </c>
      <c r="J7" s="42" t="s">
        <v>37</v>
      </c>
      <c r="K7" s="42" t="s">
        <v>132</v>
      </c>
      <c r="L7" s="42" t="s">
        <v>133</v>
      </c>
    </row>
    <row r="8" ht="19.8" customHeight="1" spans="2:12">
      <c r="B8" s="43" t="s">
        <v>7</v>
      </c>
      <c r="C8" s="43"/>
      <c r="D8" s="6">
        <f t="shared" ref="D8:D44" si="0">E8+F8</f>
        <v>1146.8</v>
      </c>
      <c r="E8" s="6">
        <f>E9+E20+E41</f>
        <v>1005.57</v>
      </c>
      <c r="F8" s="6">
        <f>F20</f>
        <v>141.23</v>
      </c>
      <c r="H8" s="43" t="s">
        <v>7</v>
      </c>
      <c r="I8" s="43"/>
      <c r="J8" s="6">
        <f t="shared" ref="J8:J44" si="1">K8+L8</f>
        <v>1077.74</v>
      </c>
      <c r="K8" s="6">
        <f>K9+K20+K41</f>
        <v>967.39</v>
      </c>
      <c r="L8" s="6">
        <f>L9+L20</f>
        <v>110.35</v>
      </c>
    </row>
    <row r="9" ht="19.8" customHeight="1" spans="2:12">
      <c r="B9" s="44" t="s">
        <v>134</v>
      </c>
      <c r="C9" s="45" t="s">
        <v>135</v>
      </c>
      <c r="D9" s="8">
        <f>E9+F9</f>
        <v>864.66</v>
      </c>
      <c r="E9" s="8">
        <f>SUM(E10:E19)</f>
        <v>864.66</v>
      </c>
      <c r="F9" s="8"/>
      <c r="H9" s="44" t="s">
        <v>134</v>
      </c>
      <c r="I9" s="45" t="s">
        <v>135</v>
      </c>
      <c r="J9" s="6">
        <f>K9+L9</f>
        <v>882.83</v>
      </c>
      <c r="K9" s="8">
        <f>SUM(K10:K19)</f>
        <v>882.83</v>
      </c>
      <c r="L9" s="8"/>
    </row>
    <row r="10" ht="18.95" customHeight="1" spans="2:12">
      <c r="B10" s="46" t="s">
        <v>136</v>
      </c>
      <c r="C10" s="47" t="s">
        <v>137</v>
      </c>
      <c r="D10" s="8">
        <f>E10+F10</f>
        <v>195.68</v>
      </c>
      <c r="E10" s="8">
        <f>411.3-215.62</f>
        <v>195.68</v>
      </c>
      <c r="F10" s="8"/>
      <c r="H10" s="46" t="s">
        <v>136</v>
      </c>
      <c r="I10" s="47" t="s">
        <v>137</v>
      </c>
      <c r="J10" s="6">
        <f>K10+L10</f>
        <v>215.62</v>
      </c>
      <c r="K10" s="52">
        <v>215.62</v>
      </c>
      <c r="L10" s="8"/>
    </row>
    <row r="11" ht="18.95" customHeight="1" spans="2:12">
      <c r="B11" s="46" t="s">
        <v>138</v>
      </c>
      <c r="C11" s="47" t="s">
        <v>139</v>
      </c>
      <c r="D11" s="8">
        <f>E11+F11</f>
        <v>134.21</v>
      </c>
      <c r="E11" s="8">
        <f>148.17-13.96</f>
        <v>134.21</v>
      </c>
      <c r="F11" s="8"/>
      <c r="H11" s="46" t="s">
        <v>138</v>
      </c>
      <c r="I11" s="47" t="s">
        <v>139</v>
      </c>
      <c r="J11" s="6">
        <f>K11+L11</f>
        <v>13.96</v>
      </c>
      <c r="K11" s="52">
        <v>13.96</v>
      </c>
      <c r="L11" s="8"/>
    </row>
    <row r="12" ht="18.95" customHeight="1" spans="2:12">
      <c r="B12" s="46" t="s">
        <v>140</v>
      </c>
      <c r="C12" s="47" t="s">
        <v>141</v>
      </c>
      <c r="D12" s="8">
        <f>E12+F12</f>
        <v>277.53</v>
      </c>
      <c r="E12" s="8">
        <v>277.53</v>
      </c>
      <c r="F12" s="8"/>
      <c r="H12" s="46" t="s">
        <v>140</v>
      </c>
      <c r="I12" s="47" t="s">
        <v>141</v>
      </c>
      <c r="J12" s="6">
        <f>K12+L12</f>
        <v>0</v>
      </c>
      <c r="K12" s="52"/>
      <c r="L12" s="8"/>
    </row>
    <row r="13" ht="18.95" customHeight="1" spans="2:12">
      <c r="B13" s="46" t="s">
        <v>142</v>
      </c>
      <c r="C13" s="47" t="s">
        <v>143</v>
      </c>
      <c r="D13" s="8">
        <f>E13+F13</f>
        <v>0</v>
      </c>
      <c r="E13" s="8"/>
      <c r="F13" s="8"/>
      <c r="H13" s="46" t="s">
        <v>142</v>
      </c>
      <c r="I13" s="47" t="s">
        <v>143</v>
      </c>
      <c r="J13" s="6">
        <f>K13+L13</f>
        <v>466.52</v>
      </c>
      <c r="K13" s="52">
        <v>466.52</v>
      </c>
      <c r="L13" s="8"/>
    </row>
    <row r="14" ht="18.95" customHeight="1" spans="2:12">
      <c r="B14" s="46" t="s">
        <v>144</v>
      </c>
      <c r="C14" s="47" t="s">
        <v>145</v>
      </c>
      <c r="D14" s="8">
        <f>E14+F14</f>
        <v>83.3</v>
      </c>
      <c r="E14" s="8">
        <f>145.4-62.1</f>
        <v>83.3</v>
      </c>
      <c r="F14" s="8"/>
      <c r="H14" s="46" t="s">
        <v>144</v>
      </c>
      <c r="I14" s="47" t="s">
        <v>145</v>
      </c>
      <c r="J14" s="6">
        <f>K14+L14</f>
        <v>62.1</v>
      </c>
      <c r="K14" s="52">
        <v>62.1</v>
      </c>
      <c r="L14" s="8"/>
    </row>
    <row r="15" ht="18.95" customHeight="1" spans="2:12">
      <c r="B15" s="46" t="s">
        <v>146</v>
      </c>
      <c r="C15" s="47" t="s">
        <v>147</v>
      </c>
      <c r="D15" s="8">
        <f>E15+F15</f>
        <v>41.65</v>
      </c>
      <c r="E15" s="8">
        <f>72.7-31.05</f>
        <v>41.65</v>
      </c>
      <c r="F15" s="8"/>
      <c r="H15" s="46" t="s">
        <v>146</v>
      </c>
      <c r="I15" s="47" t="s">
        <v>147</v>
      </c>
      <c r="J15" s="6">
        <f>K15+L15</f>
        <v>31.05</v>
      </c>
      <c r="K15" s="52">
        <v>31.05</v>
      </c>
      <c r="L15" s="8"/>
    </row>
    <row r="16" ht="18.95" customHeight="1" spans="2:12">
      <c r="B16" s="46" t="s">
        <v>148</v>
      </c>
      <c r="C16" s="47" t="s">
        <v>149</v>
      </c>
      <c r="D16" s="8">
        <f>E16+F16</f>
        <v>52.07</v>
      </c>
      <c r="E16" s="8">
        <f>90.88-38.81</f>
        <v>52.07</v>
      </c>
      <c r="F16" s="8"/>
      <c r="H16" s="46" t="s">
        <v>148</v>
      </c>
      <c r="I16" s="47" t="s">
        <v>149</v>
      </c>
      <c r="J16" s="6">
        <f>K16+L16</f>
        <v>38.81</v>
      </c>
      <c r="K16" s="52">
        <v>38.81</v>
      </c>
      <c r="L16" s="8"/>
    </row>
    <row r="17" ht="18.95" customHeight="1" spans="2:12">
      <c r="B17" s="46" t="s">
        <v>150</v>
      </c>
      <c r="C17" s="47" t="s">
        <v>151</v>
      </c>
      <c r="D17" s="8">
        <f>E17+F17</f>
        <v>5.76</v>
      </c>
      <c r="E17" s="8">
        <f>12.8-7.04</f>
        <v>5.76</v>
      </c>
      <c r="F17" s="8"/>
      <c r="H17" s="46" t="s">
        <v>150</v>
      </c>
      <c r="I17" s="47" t="s">
        <v>151</v>
      </c>
      <c r="J17" s="6">
        <f>K17+L17</f>
        <v>7.04</v>
      </c>
      <c r="K17" s="52">
        <v>7.04</v>
      </c>
      <c r="L17" s="8"/>
    </row>
    <row r="18" ht="18.95" customHeight="1" spans="2:12">
      <c r="B18" s="46" t="s">
        <v>152</v>
      </c>
      <c r="C18" s="47" t="s">
        <v>153</v>
      </c>
      <c r="D18" s="8">
        <f>E18+F18</f>
        <v>1.57</v>
      </c>
      <c r="E18" s="8">
        <f>2.73-1.16</f>
        <v>1.57</v>
      </c>
      <c r="F18" s="8"/>
      <c r="H18" s="46" t="s">
        <v>152</v>
      </c>
      <c r="I18" s="47" t="s">
        <v>153</v>
      </c>
      <c r="J18" s="6">
        <f>K18+L18</f>
        <v>1.16</v>
      </c>
      <c r="K18" s="52">
        <v>1.16</v>
      </c>
      <c r="L18" s="8"/>
    </row>
    <row r="19" ht="18.95" customHeight="1" spans="2:12">
      <c r="B19" s="46" t="s">
        <v>154</v>
      </c>
      <c r="C19" s="47" t="s">
        <v>155</v>
      </c>
      <c r="D19" s="8">
        <f>E19+F19</f>
        <v>72.89</v>
      </c>
      <c r="E19" s="8">
        <f>119.46-46.57</f>
        <v>72.89</v>
      </c>
      <c r="F19" s="8"/>
      <c r="H19" s="46" t="s">
        <v>154</v>
      </c>
      <c r="I19" s="47" t="s">
        <v>155</v>
      </c>
      <c r="J19" s="6">
        <f>K19+L19</f>
        <v>46.57</v>
      </c>
      <c r="K19" s="52">
        <v>46.57</v>
      </c>
      <c r="L19" s="8"/>
    </row>
    <row r="20" ht="19.8" customHeight="1" spans="2:12">
      <c r="B20" s="44" t="s">
        <v>156</v>
      </c>
      <c r="C20" s="45" t="s">
        <v>157</v>
      </c>
      <c r="D20" s="8">
        <f>E20+F20</f>
        <v>193.94</v>
      </c>
      <c r="E20" s="8">
        <f>SUM(E21:E40)</f>
        <v>52.71</v>
      </c>
      <c r="F20" s="8">
        <f>SUM(F21:F40)</f>
        <v>141.23</v>
      </c>
      <c r="H20" s="44" t="s">
        <v>156</v>
      </c>
      <c r="I20" s="45" t="s">
        <v>157</v>
      </c>
      <c r="J20" s="6">
        <f>K20+L20</f>
        <v>137.71</v>
      </c>
      <c r="K20" s="6">
        <f>K21+K22+K23+K24+K25+K26+K27+K28+K29+K30+K31+K32+K33+K34+K35+K36+K37+K38+K39+K40</f>
        <v>27.36</v>
      </c>
      <c r="L20" s="8">
        <f>SUM(L21:L40)</f>
        <v>110.35</v>
      </c>
    </row>
    <row r="21" ht="18.95" customHeight="1" spans="2:12">
      <c r="B21" s="46" t="s">
        <v>158</v>
      </c>
      <c r="C21" s="47" t="s">
        <v>159</v>
      </c>
      <c r="D21" s="8">
        <f>E21+F21</f>
        <v>10</v>
      </c>
      <c r="E21" s="8"/>
      <c r="F21" s="8">
        <v>10</v>
      </c>
      <c r="H21" s="46" t="s">
        <v>158</v>
      </c>
      <c r="I21" s="47" t="s">
        <v>159</v>
      </c>
      <c r="J21" s="6">
        <f>K21+L21</f>
        <v>15</v>
      </c>
      <c r="K21" s="8"/>
      <c r="L21" s="8">
        <v>15</v>
      </c>
    </row>
    <row r="22" ht="18.95" customHeight="1" spans="2:12">
      <c r="B22" s="46" t="s">
        <v>160</v>
      </c>
      <c r="C22" s="47" t="s">
        <v>161</v>
      </c>
      <c r="D22" s="8">
        <f>E22+F22</f>
        <v>3</v>
      </c>
      <c r="E22" s="8"/>
      <c r="F22" s="8">
        <v>3</v>
      </c>
      <c r="H22" s="46" t="s">
        <v>160</v>
      </c>
      <c r="I22" s="47" t="s">
        <v>161</v>
      </c>
      <c r="J22" s="6">
        <f>K22+L22</f>
        <v>3</v>
      </c>
      <c r="K22" s="8"/>
      <c r="L22" s="8">
        <v>3</v>
      </c>
    </row>
    <row r="23" ht="18.95" customHeight="1" spans="2:12">
      <c r="B23" s="46" t="s">
        <v>162</v>
      </c>
      <c r="C23" s="47" t="s">
        <v>163</v>
      </c>
      <c r="D23" s="8">
        <f>E23+F23</f>
        <v>0</v>
      </c>
      <c r="E23" s="8"/>
      <c r="F23" s="8">
        <v>0</v>
      </c>
      <c r="H23" s="46" t="s">
        <v>162</v>
      </c>
      <c r="I23" s="47" t="s">
        <v>163</v>
      </c>
      <c r="J23" s="6">
        <f>K23+L23</f>
        <v>3</v>
      </c>
      <c r="K23" s="8"/>
      <c r="L23" s="8">
        <v>3</v>
      </c>
    </row>
    <row r="24" ht="18.95" customHeight="1" spans="2:12">
      <c r="B24" s="46" t="s">
        <v>164</v>
      </c>
      <c r="C24" s="47" t="s">
        <v>165</v>
      </c>
      <c r="D24" s="8">
        <f>E24+F24</f>
        <v>1</v>
      </c>
      <c r="E24" s="8"/>
      <c r="F24" s="8">
        <v>1</v>
      </c>
      <c r="H24" s="46" t="s">
        <v>164</v>
      </c>
      <c r="I24" s="47" t="s">
        <v>165</v>
      </c>
      <c r="J24" s="6">
        <f>K24+L24</f>
        <v>0.2</v>
      </c>
      <c r="K24" s="8"/>
      <c r="L24" s="8">
        <v>0.2</v>
      </c>
    </row>
    <row r="25" ht="18.95" customHeight="1" spans="2:12">
      <c r="B25" s="46" t="s">
        <v>166</v>
      </c>
      <c r="C25" s="47" t="s">
        <v>167</v>
      </c>
      <c r="D25" s="8">
        <f>E25+F25</f>
        <v>15</v>
      </c>
      <c r="E25" s="8"/>
      <c r="F25" s="8">
        <f>20.8-5.8</f>
        <v>15</v>
      </c>
      <c r="H25" s="46" t="s">
        <v>166</v>
      </c>
      <c r="I25" s="47" t="s">
        <v>167</v>
      </c>
      <c r="J25" s="6">
        <f>K25+L25</f>
        <v>5.8</v>
      </c>
      <c r="K25" s="8"/>
      <c r="L25" s="8">
        <v>5.8</v>
      </c>
    </row>
    <row r="26" ht="18.95" customHeight="1" spans="2:12">
      <c r="B26" s="46" t="s">
        <v>168</v>
      </c>
      <c r="C26" s="47" t="s">
        <v>169</v>
      </c>
      <c r="D26" s="8">
        <f>E26+F26</f>
        <v>9.2</v>
      </c>
      <c r="E26" s="8"/>
      <c r="F26" s="8">
        <f>17.4-8.2</f>
        <v>9.2</v>
      </c>
      <c r="H26" s="46" t="s">
        <v>168</v>
      </c>
      <c r="I26" s="47" t="s">
        <v>169</v>
      </c>
      <c r="J26" s="6">
        <f>K26+L26</f>
        <v>8.2</v>
      </c>
      <c r="K26" s="8"/>
      <c r="L26" s="8">
        <v>8.2</v>
      </c>
    </row>
    <row r="27" ht="18.95" customHeight="1" spans="2:12">
      <c r="B27" s="46" t="s">
        <v>170</v>
      </c>
      <c r="C27" s="47" t="s">
        <v>171</v>
      </c>
      <c r="D27" s="8">
        <f>E27+F27</f>
        <v>10</v>
      </c>
      <c r="E27" s="8"/>
      <c r="F27" s="8">
        <v>10</v>
      </c>
      <c r="H27" s="46" t="s">
        <v>170</v>
      </c>
      <c r="I27" s="47" t="s">
        <v>171</v>
      </c>
      <c r="J27" s="6">
        <f>K27+L27</f>
        <v>4.1</v>
      </c>
      <c r="K27" s="8"/>
      <c r="L27" s="8">
        <v>4.1</v>
      </c>
    </row>
    <row r="28" ht="18.95" customHeight="1" spans="2:12">
      <c r="B28" s="46" t="s">
        <v>172</v>
      </c>
      <c r="C28" s="47" t="s">
        <v>173</v>
      </c>
      <c r="D28" s="8">
        <f>E28+F28</f>
        <v>2</v>
      </c>
      <c r="E28" s="8"/>
      <c r="F28" s="8">
        <v>2</v>
      </c>
      <c r="H28" s="46" t="s">
        <v>172</v>
      </c>
      <c r="I28" s="47" t="s">
        <v>173</v>
      </c>
      <c r="J28" s="6">
        <f>K28+L28</f>
        <v>2</v>
      </c>
      <c r="K28" s="8"/>
      <c r="L28" s="8">
        <v>2</v>
      </c>
    </row>
    <row r="29" ht="18.95" customHeight="1" spans="2:12">
      <c r="B29" s="46" t="s">
        <v>174</v>
      </c>
      <c r="C29" s="47" t="s">
        <v>175</v>
      </c>
      <c r="D29" s="8">
        <f>E29+F29</f>
        <v>10</v>
      </c>
      <c r="E29" s="8"/>
      <c r="F29" s="8">
        <v>10</v>
      </c>
      <c r="H29" s="46" t="s">
        <v>174</v>
      </c>
      <c r="I29" s="47" t="s">
        <v>175</v>
      </c>
      <c r="J29" s="6">
        <f>K29+L29</f>
        <v>15</v>
      </c>
      <c r="K29" s="8"/>
      <c r="L29" s="8">
        <v>15</v>
      </c>
    </row>
    <row r="30" ht="18.95" customHeight="1" spans="2:12">
      <c r="B30" s="46" t="s">
        <v>176</v>
      </c>
      <c r="C30" s="47" t="s">
        <v>177</v>
      </c>
      <c r="D30" s="8">
        <f>E30+F30</f>
        <v>3</v>
      </c>
      <c r="E30" s="8"/>
      <c r="F30" s="8">
        <v>3</v>
      </c>
      <c r="H30" s="46" t="s">
        <v>176</v>
      </c>
      <c r="I30" s="47" t="s">
        <v>177</v>
      </c>
      <c r="J30" s="6">
        <f>K30+L30</f>
        <v>3</v>
      </c>
      <c r="K30" s="8"/>
      <c r="L30" s="8">
        <v>3</v>
      </c>
    </row>
    <row r="31" ht="18.95" customHeight="1" spans="2:12">
      <c r="B31" s="46" t="s">
        <v>178</v>
      </c>
      <c r="C31" s="47" t="s">
        <v>179</v>
      </c>
      <c r="D31" s="8">
        <f>E31+F31</f>
        <v>3.48</v>
      </c>
      <c r="E31" s="8"/>
      <c r="F31" s="8">
        <v>3.48</v>
      </c>
      <c r="H31" s="46" t="s">
        <v>178</v>
      </c>
      <c r="I31" s="47" t="s">
        <v>179</v>
      </c>
      <c r="J31" s="6">
        <f>K31+L31</f>
        <v>0</v>
      </c>
      <c r="K31" s="8"/>
      <c r="L31" s="8">
        <v>0</v>
      </c>
    </row>
    <row r="32" ht="18.95" customHeight="1" spans="2:12">
      <c r="B32" s="46" t="s">
        <v>180</v>
      </c>
      <c r="C32" s="47" t="s">
        <v>181</v>
      </c>
      <c r="D32" s="8">
        <f>E32+F32</f>
        <v>6.95</v>
      </c>
      <c r="E32" s="8"/>
      <c r="F32" s="8">
        <f>14.77-7.82</f>
        <v>6.95</v>
      </c>
      <c r="H32" s="46" t="s">
        <v>180</v>
      </c>
      <c r="I32" s="47" t="s">
        <v>181</v>
      </c>
      <c r="J32" s="6">
        <f>K32+L32</f>
        <v>7.82</v>
      </c>
      <c r="K32" s="52"/>
      <c r="L32" s="8">
        <v>7.82</v>
      </c>
    </row>
    <row r="33" ht="18.95" customHeight="1" spans="2:12">
      <c r="B33" s="46" t="s">
        <v>182</v>
      </c>
      <c r="C33" s="47" t="s">
        <v>183</v>
      </c>
      <c r="D33" s="8">
        <f>E33+F33</f>
        <v>4.3</v>
      </c>
      <c r="E33" s="8"/>
      <c r="F33" s="8">
        <v>4.3</v>
      </c>
      <c r="H33" s="46" t="s">
        <v>182</v>
      </c>
      <c r="I33" s="47" t="s">
        <v>183</v>
      </c>
      <c r="J33" s="6">
        <f>K33+L33</f>
        <v>0</v>
      </c>
      <c r="K33" s="52"/>
      <c r="L33" s="8">
        <v>0</v>
      </c>
    </row>
    <row r="34" ht="18.95" customHeight="1" spans="2:12">
      <c r="B34" s="46" t="s">
        <v>184</v>
      </c>
      <c r="C34" s="47" t="s">
        <v>185</v>
      </c>
      <c r="D34" s="8">
        <f>E34+F34</f>
        <v>57.71</v>
      </c>
      <c r="E34" s="8">
        <v>52.71</v>
      </c>
      <c r="F34" s="8">
        <v>5</v>
      </c>
      <c r="H34" s="46" t="s">
        <v>184</v>
      </c>
      <c r="I34" s="47" t="s">
        <v>185</v>
      </c>
      <c r="J34" s="6">
        <f>K34+L34</f>
        <v>52.36</v>
      </c>
      <c r="K34" s="52">
        <v>27.36</v>
      </c>
      <c r="L34" s="8">
        <v>25</v>
      </c>
    </row>
    <row r="35" ht="18.95" customHeight="1" spans="2:12">
      <c r="B35" s="46" t="s">
        <v>186</v>
      </c>
      <c r="C35" s="47" t="s">
        <v>187</v>
      </c>
      <c r="D35" s="8">
        <f>E35+F35</f>
        <v>0</v>
      </c>
      <c r="E35" s="8"/>
      <c r="F35" s="8"/>
      <c r="H35" s="46" t="s">
        <v>186</v>
      </c>
      <c r="I35" s="47" t="s">
        <v>187</v>
      </c>
      <c r="J35" s="6">
        <f>K35+L35</f>
        <v>6.1</v>
      </c>
      <c r="K35" s="52"/>
      <c r="L35" s="8">
        <v>6.1</v>
      </c>
    </row>
    <row r="36" ht="18.95" customHeight="1" spans="2:12">
      <c r="B36" s="46" t="s">
        <v>188</v>
      </c>
      <c r="C36" s="47" t="s">
        <v>189</v>
      </c>
      <c r="D36" s="8">
        <f>E36+F36</f>
        <v>3.96</v>
      </c>
      <c r="E36" s="8"/>
      <c r="F36" s="8">
        <f>8.62-4.66</f>
        <v>3.96</v>
      </c>
      <c r="H36" s="46" t="s">
        <v>188</v>
      </c>
      <c r="I36" s="47" t="s">
        <v>189</v>
      </c>
      <c r="J36" s="6">
        <f>K36+L36</f>
        <v>4.66</v>
      </c>
      <c r="K36" s="52"/>
      <c r="L36" s="52">
        <v>4.66</v>
      </c>
    </row>
    <row r="37" ht="18.95" customHeight="1" spans="2:12">
      <c r="B37" s="46" t="s">
        <v>190</v>
      </c>
      <c r="C37" s="47" t="s">
        <v>191</v>
      </c>
      <c r="D37" s="8">
        <f>E37+F37</f>
        <v>4.89</v>
      </c>
      <c r="E37" s="8"/>
      <c r="F37" s="8">
        <f>11.36-6.47</f>
        <v>4.89</v>
      </c>
      <c r="H37" s="46" t="s">
        <v>190</v>
      </c>
      <c r="I37" s="47" t="s">
        <v>191</v>
      </c>
      <c r="J37" s="6">
        <f>K37+L37</f>
        <v>6.47</v>
      </c>
      <c r="K37" s="52"/>
      <c r="L37" s="52">
        <v>6.47</v>
      </c>
    </row>
    <row r="38" ht="18.95" customHeight="1" spans="2:12">
      <c r="B38" s="46" t="s">
        <v>192</v>
      </c>
      <c r="C38" s="47" t="s">
        <v>193</v>
      </c>
      <c r="D38" s="8">
        <f>E38+F38</f>
        <v>3</v>
      </c>
      <c r="E38" s="8"/>
      <c r="F38" s="8">
        <v>3</v>
      </c>
      <c r="H38" s="46" t="s">
        <v>192</v>
      </c>
      <c r="I38" s="47" t="s">
        <v>193</v>
      </c>
      <c r="J38" s="6">
        <f>K38+L38</f>
        <v>0</v>
      </c>
      <c r="K38" s="8"/>
      <c r="L38" s="8"/>
    </row>
    <row r="39" ht="18.95" customHeight="1" spans="2:12">
      <c r="B39" s="46" t="s">
        <v>194</v>
      </c>
      <c r="C39" s="47" t="s">
        <v>195</v>
      </c>
      <c r="D39" s="8">
        <f>E39+F39</f>
        <v>45</v>
      </c>
      <c r="E39" s="8"/>
      <c r="F39" s="8">
        <v>45</v>
      </c>
      <c r="H39" s="46" t="s">
        <v>194</v>
      </c>
      <c r="I39" s="47" t="s">
        <v>195</v>
      </c>
      <c r="J39" s="6">
        <f>K39+L39</f>
        <v>0</v>
      </c>
      <c r="K39" s="8"/>
      <c r="L39" s="8"/>
    </row>
    <row r="40" ht="18.95" customHeight="1" spans="2:12">
      <c r="B40" s="46" t="s">
        <v>196</v>
      </c>
      <c r="C40" s="47" t="s">
        <v>197</v>
      </c>
      <c r="D40" s="8">
        <f>E40+F40</f>
        <v>1.45</v>
      </c>
      <c r="E40" s="8"/>
      <c r="F40" s="8">
        <v>1.45</v>
      </c>
      <c r="H40" s="46" t="s">
        <v>196</v>
      </c>
      <c r="I40" s="47" t="s">
        <v>197</v>
      </c>
      <c r="J40" s="6">
        <f>K40+L40</f>
        <v>1</v>
      </c>
      <c r="K40" s="8"/>
      <c r="L40" s="52">
        <v>1</v>
      </c>
    </row>
    <row r="41" ht="19.8" customHeight="1" spans="2:12">
      <c r="B41" s="44" t="s">
        <v>198</v>
      </c>
      <c r="C41" s="45" t="s">
        <v>199</v>
      </c>
      <c r="D41" s="8">
        <f>E41+F41</f>
        <v>88.2</v>
      </c>
      <c r="E41" s="8">
        <f>E42+E43+E44</f>
        <v>88.2</v>
      </c>
      <c r="F41" s="8"/>
      <c r="H41" s="44" t="s">
        <v>198</v>
      </c>
      <c r="I41" s="45" t="s">
        <v>199</v>
      </c>
      <c r="J41" s="6">
        <f>K41+L41</f>
        <v>57.2</v>
      </c>
      <c r="K41" s="8">
        <f>K42+K43+K44</f>
        <v>57.2</v>
      </c>
      <c r="L41" s="8"/>
    </row>
    <row r="42" ht="18.95" customHeight="1" spans="2:12">
      <c r="B42" s="46" t="s">
        <v>200</v>
      </c>
      <c r="C42" s="47" t="s">
        <v>201</v>
      </c>
      <c r="D42" s="8">
        <f>E42+F42</f>
        <v>77.14</v>
      </c>
      <c r="E42" s="8">
        <v>77.14</v>
      </c>
      <c r="F42" s="8"/>
      <c r="H42" s="46" t="s">
        <v>200</v>
      </c>
      <c r="I42" s="47" t="s">
        <v>201</v>
      </c>
      <c r="J42" s="6">
        <f>K42+L42</f>
        <v>53.2</v>
      </c>
      <c r="K42" s="8">
        <v>53.2</v>
      </c>
      <c r="L42" s="8"/>
    </row>
    <row r="43" ht="18.95" customHeight="1" spans="2:12">
      <c r="B43" s="46" t="s">
        <v>202</v>
      </c>
      <c r="C43" s="47" t="s">
        <v>203</v>
      </c>
      <c r="D43" s="8">
        <f>E43+F43</f>
        <v>5.26</v>
      </c>
      <c r="E43" s="8">
        <v>5.26</v>
      </c>
      <c r="F43" s="8"/>
      <c r="H43" s="46" t="s">
        <v>202</v>
      </c>
      <c r="I43" s="47" t="s">
        <v>203</v>
      </c>
      <c r="J43" s="6">
        <f>K43+L43</f>
        <v>0</v>
      </c>
      <c r="K43" s="8"/>
      <c r="L43" s="8"/>
    </row>
    <row r="44" ht="18.95" customHeight="1" spans="2:12">
      <c r="B44" s="46" t="s">
        <v>204</v>
      </c>
      <c r="C44" s="47" t="s">
        <v>205</v>
      </c>
      <c r="D44" s="8">
        <f>E44+F44</f>
        <v>5.8</v>
      </c>
      <c r="E44" s="8">
        <v>5.8</v>
      </c>
      <c r="F44" s="8"/>
      <c r="H44" s="46" t="s">
        <v>204</v>
      </c>
      <c r="I44" s="47" t="s">
        <v>205</v>
      </c>
      <c r="J44" s="6">
        <f>K44+L44</f>
        <v>4</v>
      </c>
      <c r="K44" s="52">
        <v>4</v>
      </c>
      <c r="L44" s="8"/>
    </row>
  </sheetData>
  <mergeCells count="7">
    <mergeCell ref="B6:C6"/>
    <mergeCell ref="D6:F6"/>
    <mergeCell ref="H6:I6"/>
    <mergeCell ref="J6:L6"/>
    <mergeCell ref="B8:C8"/>
    <mergeCell ref="H8:I8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1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2583333333333" customWidth="1"/>
    <col min="4" max="4" width="12.075" customWidth="1"/>
    <col min="5" max="5" width="11.8083333333333" customWidth="1"/>
    <col min="6" max="6" width="12.8916666666667" customWidth="1"/>
    <col min="7" max="7" width="13.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206</v>
      </c>
    </row>
    <row r="2" ht="16.35" customHeight="1" spans="2:13">
      <c r="B2" s="48" t="s">
        <v>207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ht="16.35" customHeight="1" spans="2:1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ht="16.35" customHeight="1" spans="2:13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ht="20.7" customHeight="1" spans="13:13">
      <c r="M5" s="10" t="s">
        <v>2</v>
      </c>
    </row>
    <row r="6" ht="38.8" customHeight="1" spans="2:13">
      <c r="B6" s="49" t="s">
        <v>33</v>
      </c>
      <c r="C6" s="49"/>
      <c r="D6" s="49"/>
      <c r="E6" s="49"/>
      <c r="F6" s="49"/>
      <c r="G6" s="49"/>
      <c r="H6" s="49" t="s">
        <v>34</v>
      </c>
      <c r="I6" s="49"/>
      <c r="J6" s="49"/>
      <c r="K6" s="49"/>
      <c r="L6" s="49"/>
      <c r="M6" s="49"/>
    </row>
    <row r="7" ht="36.2" customHeight="1" spans="2:13">
      <c r="B7" s="49" t="s">
        <v>7</v>
      </c>
      <c r="C7" s="49" t="s">
        <v>208</v>
      </c>
      <c r="D7" s="49" t="s">
        <v>209</v>
      </c>
      <c r="E7" s="49"/>
      <c r="F7" s="49"/>
      <c r="G7" s="49" t="s">
        <v>210</v>
      </c>
      <c r="H7" s="49" t="s">
        <v>7</v>
      </c>
      <c r="I7" s="49" t="s">
        <v>208</v>
      </c>
      <c r="J7" s="49" t="s">
        <v>209</v>
      </c>
      <c r="K7" s="49"/>
      <c r="L7" s="49"/>
      <c r="M7" s="49" t="s">
        <v>210</v>
      </c>
    </row>
    <row r="8" ht="36.2" customHeight="1" spans="2:13">
      <c r="B8" s="49"/>
      <c r="C8" s="49"/>
      <c r="D8" s="49" t="s">
        <v>211</v>
      </c>
      <c r="E8" s="49" t="s">
        <v>212</v>
      </c>
      <c r="F8" s="49" t="s">
        <v>213</v>
      </c>
      <c r="G8" s="49"/>
      <c r="H8" s="49"/>
      <c r="I8" s="49"/>
      <c r="J8" s="49" t="s">
        <v>211</v>
      </c>
      <c r="K8" s="49" t="s">
        <v>212</v>
      </c>
      <c r="L8" s="49" t="s">
        <v>213</v>
      </c>
      <c r="M8" s="49"/>
    </row>
    <row r="9" ht="25.85" customHeight="1" spans="2:13">
      <c r="B9" s="50">
        <v>11</v>
      </c>
      <c r="C9" s="50"/>
      <c r="D9" s="50">
        <v>6.5</v>
      </c>
      <c r="E9" s="50"/>
      <c r="F9" s="50">
        <v>6.5</v>
      </c>
      <c r="G9" s="50">
        <v>4.5</v>
      </c>
      <c r="H9" s="50">
        <v>7.3</v>
      </c>
      <c r="I9" s="50"/>
      <c r="J9" s="50">
        <v>3</v>
      </c>
      <c r="K9" s="50"/>
      <c r="L9" s="50">
        <v>3</v>
      </c>
      <c r="M9" s="50">
        <v>4.3</v>
      </c>
    </row>
    <row r="10" ht="16.35" customHeight="1"/>
    <row r="11" ht="16.35" customHeight="1" spans="2:9">
      <c r="B11" s="9" t="s">
        <v>214</v>
      </c>
      <c r="C11" s="9"/>
      <c r="D11" s="9"/>
      <c r="E11" s="9"/>
      <c r="F11" s="9"/>
      <c r="G11" s="9"/>
      <c r="H11" s="9"/>
      <c r="I11" s="9"/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1666666666667" bottom="0.0777777777777778" header="0" footer="0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40" t="s">
        <v>215</v>
      </c>
      <c r="C1" s="38"/>
      <c r="D1" s="38"/>
      <c r="E1" s="38"/>
      <c r="F1" s="38"/>
    </row>
    <row r="2" ht="25" customHeight="1" spans="2:6">
      <c r="B2" s="41" t="s">
        <v>216</v>
      </c>
      <c r="C2" s="41"/>
      <c r="D2" s="41"/>
      <c r="E2" s="41"/>
      <c r="F2" s="41"/>
    </row>
    <row r="3" ht="26.7" customHeight="1" spans="2:6">
      <c r="B3" s="41"/>
      <c r="C3" s="41"/>
      <c r="D3" s="41"/>
      <c r="E3" s="41"/>
      <c r="F3" s="41"/>
    </row>
    <row r="4" ht="16.35" customHeight="1" spans="2:6">
      <c r="B4" s="38"/>
      <c r="C4" s="38"/>
      <c r="D4" s="38"/>
      <c r="E4" s="38"/>
      <c r="F4" s="38"/>
    </row>
    <row r="5" ht="21.55" customHeight="1" spans="2:6">
      <c r="B5" s="38"/>
      <c r="C5" s="38"/>
      <c r="D5" s="38"/>
      <c r="E5" s="38"/>
      <c r="F5" s="10" t="s">
        <v>2</v>
      </c>
    </row>
    <row r="6" ht="33.6" customHeight="1" spans="2:6">
      <c r="B6" s="42" t="s">
        <v>35</v>
      </c>
      <c r="C6" s="42" t="s">
        <v>36</v>
      </c>
      <c r="D6" s="42" t="s">
        <v>217</v>
      </c>
      <c r="E6" s="42"/>
      <c r="F6" s="42"/>
    </row>
    <row r="7" ht="31.05" customHeight="1" spans="2:6">
      <c r="B7" s="42"/>
      <c r="C7" s="42"/>
      <c r="D7" s="42" t="s">
        <v>37</v>
      </c>
      <c r="E7" s="42" t="s">
        <v>38</v>
      </c>
      <c r="F7" s="42" t="s">
        <v>39</v>
      </c>
    </row>
    <row r="8" ht="20.7" customHeight="1" spans="2:6">
      <c r="B8" s="43" t="s">
        <v>7</v>
      </c>
      <c r="C8" s="43"/>
      <c r="D8" s="6"/>
      <c r="E8" s="6"/>
      <c r="F8" s="6"/>
    </row>
    <row r="9" ht="16.35" customHeight="1" spans="2:6">
      <c r="B9" s="44"/>
      <c r="C9" s="45"/>
      <c r="D9" s="8"/>
      <c r="E9" s="8"/>
      <c r="F9" s="8"/>
    </row>
    <row r="10" ht="16.35" customHeight="1" spans="2:6">
      <c r="B10" s="46" t="s">
        <v>218</v>
      </c>
      <c r="C10" s="47" t="s">
        <v>218</v>
      </c>
      <c r="D10" s="8"/>
      <c r="E10" s="8"/>
      <c r="F10" s="8"/>
    </row>
    <row r="11" ht="16.35" customHeight="1" spans="2:6">
      <c r="B11" s="46" t="s">
        <v>219</v>
      </c>
      <c r="C11" s="47" t="s">
        <v>219</v>
      </c>
      <c r="D11" s="8"/>
      <c r="E11" s="8"/>
      <c r="F11" s="8"/>
    </row>
    <row r="12" ht="16.35" customHeight="1"/>
    <row r="13" ht="16.35" customHeight="1" spans="2:6">
      <c r="B13" s="9" t="s">
        <v>220</v>
      </c>
      <c r="C13" s="9"/>
      <c r="D13" s="9"/>
      <c r="E13" s="9"/>
      <c r="F13" s="9"/>
    </row>
  </sheetData>
  <mergeCells count="6">
    <mergeCell ref="D6:F6"/>
    <mergeCell ref="B8:C8"/>
    <mergeCell ref="B13:F13"/>
    <mergeCell ref="B6:B7"/>
    <mergeCell ref="C6:C7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workbookViewId="0">
      <selection activeCell="D8" sqref="D8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221</v>
      </c>
    </row>
    <row r="2" ht="16.35" customHeight="1" spans="3:6">
      <c r="C2" s="11" t="s">
        <v>222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3.25" customHeight="1" spans="6:6">
      <c r="F5" s="35" t="s">
        <v>2</v>
      </c>
    </row>
    <row r="6" ht="34.5" customHeight="1" spans="3:6">
      <c r="C6" s="36" t="s">
        <v>3</v>
      </c>
      <c r="D6" s="36"/>
      <c r="E6" s="36" t="s">
        <v>4</v>
      </c>
      <c r="F6" s="36"/>
    </row>
    <row r="7" ht="32.75" customHeight="1" spans="3:6">
      <c r="C7" s="36" t="s">
        <v>5</v>
      </c>
      <c r="D7" s="36" t="s">
        <v>6</v>
      </c>
      <c r="E7" s="36" t="s">
        <v>5</v>
      </c>
      <c r="F7" s="36" t="s">
        <v>6</v>
      </c>
    </row>
    <row r="8" ht="25" customHeight="1" spans="3:6">
      <c r="C8" s="37" t="s">
        <v>7</v>
      </c>
      <c r="D8" s="33">
        <v>2022.55</v>
      </c>
      <c r="E8" s="37" t="s">
        <v>7</v>
      </c>
      <c r="F8" s="33">
        <f>SUM(F9:F15)</f>
        <v>2022.55</v>
      </c>
    </row>
    <row r="9" ht="20.7" customHeight="1" spans="2:6">
      <c r="B9" s="38" t="s">
        <v>223</v>
      </c>
      <c r="C9" s="18" t="s">
        <v>13</v>
      </c>
      <c r="D9" s="33">
        <v>2022.55</v>
      </c>
      <c r="E9" s="18" t="s">
        <v>14</v>
      </c>
      <c r="F9" s="39">
        <v>979.45</v>
      </c>
    </row>
    <row r="10" ht="20.7" customHeight="1" spans="2:6">
      <c r="B10" s="38"/>
      <c r="C10" s="18" t="s">
        <v>15</v>
      </c>
      <c r="D10" s="39"/>
      <c r="E10" s="18" t="s">
        <v>16</v>
      </c>
      <c r="F10" s="39">
        <v>18.95</v>
      </c>
    </row>
    <row r="11" ht="20.7" customHeight="1" spans="2:6">
      <c r="B11" s="38"/>
      <c r="C11" s="18" t="s">
        <v>17</v>
      </c>
      <c r="D11" s="39"/>
      <c r="E11" s="18" t="s">
        <v>18</v>
      </c>
      <c r="F11" s="39">
        <v>406.35</v>
      </c>
    </row>
    <row r="12" ht="20.7" customHeight="1" spans="2:6">
      <c r="B12" s="38"/>
      <c r="C12" s="18" t="s">
        <v>224</v>
      </c>
      <c r="D12" s="39"/>
      <c r="E12" s="18" t="s">
        <v>19</v>
      </c>
      <c r="F12" s="39">
        <v>63.63</v>
      </c>
    </row>
    <row r="13" ht="20.7" customHeight="1" spans="2:6">
      <c r="B13" s="38"/>
      <c r="C13" s="18" t="s">
        <v>225</v>
      </c>
      <c r="D13" s="39"/>
      <c r="E13" s="18" t="s">
        <v>20</v>
      </c>
      <c r="F13" s="39">
        <v>15</v>
      </c>
    </row>
    <row r="14" ht="20.7" customHeight="1" spans="2:6">
      <c r="B14" s="38"/>
      <c r="C14" s="18" t="s">
        <v>226</v>
      </c>
      <c r="D14" s="39"/>
      <c r="E14" s="18" t="s">
        <v>21</v>
      </c>
      <c r="F14" s="39">
        <v>466.28</v>
      </c>
    </row>
    <row r="15" ht="20.7" customHeight="1" spans="2:6">
      <c r="B15" s="38"/>
      <c r="C15" s="18" t="s">
        <v>227</v>
      </c>
      <c r="D15" s="39"/>
      <c r="E15" s="18" t="s">
        <v>22</v>
      </c>
      <c r="F15" s="39">
        <v>72.89</v>
      </c>
    </row>
    <row r="16" ht="20.7" customHeight="1" spans="2:6">
      <c r="B16" s="38"/>
      <c r="C16" s="18" t="s">
        <v>228</v>
      </c>
      <c r="D16" s="39"/>
      <c r="E16" s="18"/>
      <c r="F16" s="39"/>
    </row>
    <row r="17" ht="20.7" customHeight="1" spans="2:6">
      <c r="B17" s="38"/>
      <c r="C17" s="18" t="s">
        <v>229</v>
      </c>
      <c r="D17" s="39"/>
      <c r="E17" s="18"/>
      <c r="F17" s="39"/>
    </row>
  </sheetData>
  <mergeCells count="3">
    <mergeCell ref="C6:D6"/>
    <mergeCell ref="E6:F6"/>
    <mergeCell ref="C2:F3"/>
  </mergeCells>
  <printOptions horizontalCentered="1"/>
  <pageMargins left="0.0777777777777778" right="0.0777777777777778" top="0.391666666666667" bottom="0.0777777777777778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8"/>
  <sheetViews>
    <sheetView topLeftCell="A5" workbookViewId="0">
      <selection activeCell="D18" sqref="D18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230</v>
      </c>
    </row>
    <row r="2" ht="16.35" customHeight="1" spans="2:13">
      <c r="B2" s="11" t="s">
        <v>231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4" customHeight="1" spans="13:13">
      <c r="M5" s="10" t="s">
        <v>2</v>
      </c>
    </row>
    <row r="6" ht="36.2" customHeight="1" spans="2:13">
      <c r="B6" s="22" t="s">
        <v>232</v>
      </c>
      <c r="C6" s="22"/>
      <c r="D6" s="22" t="s">
        <v>37</v>
      </c>
      <c r="E6" s="23" t="s">
        <v>233</v>
      </c>
      <c r="F6" s="23" t="s">
        <v>234</v>
      </c>
      <c r="G6" s="23" t="s">
        <v>235</v>
      </c>
      <c r="H6" s="23" t="s">
        <v>236</v>
      </c>
      <c r="I6" s="23" t="s">
        <v>237</v>
      </c>
      <c r="J6" s="23" t="s">
        <v>238</v>
      </c>
      <c r="K6" s="23" t="s">
        <v>239</v>
      </c>
      <c r="L6" s="23" t="s">
        <v>240</v>
      </c>
      <c r="M6" s="23" t="s">
        <v>241</v>
      </c>
    </row>
    <row r="7" ht="30.15" customHeight="1" spans="2:13">
      <c r="B7" s="22" t="s">
        <v>131</v>
      </c>
      <c r="C7" s="22" t="s">
        <v>36</v>
      </c>
      <c r="D7" s="22"/>
      <c r="E7" s="23"/>
      <c r="F7" s="23"/>
      <c r="G7" s="23"/>
      <c r="H7" s="23"/>
      <c r="I7" s="23"/>
      <c r="J7" s="23"/>
      <c r="K7" s="23"/>
      <c r="L7" s="23"/>
      <c r="M7" s="23"/>
    </row>
    <row r="8" ht="20.7" customHeight="1" spans="2:13">
      <c r="B8" s="24" t="s">
        <v>7</v>
      </c>
      <c r="C8" s="24"/>
      <c r="D8" s="25">
        <f>D9+D15+D20+D31+D36+D39+D46</f>
        <v>2022.55</v>
      </c>
      <c r="E8" s="25">
        <f>E9+E15+E20+E31+E36+E39+E46</f>
        <v>2022.55</v>
      </c>
      <c r="F8" s="25"/>
      <c r="G8" s="25"/>
      <c r="H8" s="25"/>
      <c r="I8" s="25"/>
      <c r="J8" s="25"/>
      <c r="K8" s="25"/>
      <c r="L8" s="25"/>
      <c r="M8" s="25"/>
    </row>
    <row r="9" ht="20.7" customHeight="1" spans="2:13">
      <c r="B9" s="26" t="s">
        <v>40</v>
      </c>
      <c r="C9" s="27" t="s">
        <v>14</v>
      </c>
      <c r="D9" s="6">
        <v>979.45</v>
      </c>
      <c r="E9" s="6">
        <v>979.45</v>
      </c>
      <c r="F9" s="28"/>
      <c r="G9" s="28"/>
      <c r="H9" s="28"/>
      <c r="I9" s="28"/>
      <c r="J9" s="28"/>
      <c r="K9" s="28"/>
      <c r="L9" s="28"/>
      <c r="M9" s="28"/>
    </row>
    <row r="10" ht="18.1" customHeight="1" spans="2:13">
      <c r="B10" s="29" t="s">
        <v>242</v>
      </c>
      <c r="C10" s="30" t="s">
        <v>243</v>
      </c>
      <c r="D10" s="28">
        <v>975.45</v>
      </c>
      <c r="E10" s="28">
        <v>975.45</v>
      </c>
      <c r="F10" s="28"/>
      <c r="G10" s="28"/>
      <c r="H10" s="28"/>
      <c r="I10" s="28"/>
      <c r="J10" s="28"/>
      <c r="K10" s="28"/>
      <c r="L10" s="28"/>
      <c r="M10" s="28"/>
    </row>
    <row r="11" ht="19.8" customHeight="1" spans="2:13">
      <c r="B11" s="29" t="s">
        <v>244</v>
      </c>
      <c r="C11" s="30" t="s">
        <v>245</v>
      </c>
      <c r="D11" s="28">
        <v>797.98</v>
      </c>
      <c r="E11" s="28">
        <v>797.98</v>
      </c>
      <c r="F11" s="28"/>
      <c r="G11" s="28"/>
      <c r="H11" s="28"/>
      <c r="I11" s="28"/>
      <c r="J11" s="28"/>
      <c r="K11" s="28"/>
      <c r="L11" s="28"/>
      <c r="M11" s="28"/>
    </row>
    <row r="12" ht="19.8" customHeight="1" spans="2:13">
      <c r="B12" s="29" t="s">
        <v>246</v>
      </c>
      <c r="C12" s="30" t="s">
        <v>247</v>
      </c>
      <c r="D12" s="28">
        <v>177.47</v>
      </c>
      <c r="E12" s="28">
        <v>177.47</v>
      </c>
      <c r="F12" s="28"/>
      <c r="G12" s="28"/>
      <c r="H12" s="28"/>
      <c r="I12" s="28"/>
      <c r="J12" s="28"/>
      <c r="K12" s="28"/>
      <c r="L12" s="28"/>
      <c r="M12" s="28"/>
    </row>
    <row r="13" ht="18.1" customHeight="1" spans="2:13">
      <c r="B13" s="29" t="s">
        <v>248</v>
      </c>
      <c r="C13" s="30" t="s">
        <v>249</v>
      </c>
      <c r="D13" s="28">
        <v>4</v>
      </c>
      <c r="E13" s="28">
        <v>4</v>
      </c>
      <c r="F13" s="28"/>
      <c r="G13" s="28"/>
      <c r="H13" s="28"/>
      <c r="I13" s="28"/>
      <c r="J13" s="28"/>
      <c r="K13" s="28"/>
      <c r="L13" s="28"/>
      <c r="M13" s="28"/>
    </row>
    <row r="14" ht="19.8" customHeight="1" spans="2:13">
      <c r="B14" s="29" t="s">
        <v>250</v>
      </c>
      <c r="C14" s="30" t="s">
        <v>247</v>
      </c>
      <c r="D14" s="28">
        <v>4</v>
      </c>
      <c r="E14" s="28">
        <v>4</v>
      </c>
      <c r="F14" s="28"/>
      <c r="G14" s="28"/>
      <c r="H14" s="28"/>
      <c r="I14" s="28"/>
      <c r="J14" s="28"/>
      <c r="K14" s="28"/>
      <c r="L14" s="28"/>
      <c r="M14" s="28"/>
    </row>
    <row r="15" ht="20.7" customHeight="1" spans="2:13">
      <c r="B15" s="31" t="s">
        <v>54</v>
      </c>
      <c r="C15" s="32" t="s">
        <v>16</v>
      </c>
      <c r="D15" s="33">
        <f>D16+D18</f>
        <v>18.95</v>
      </c>
      <c r="E15" s="33">
        <f>E16+E18</f>
        <v>18.95</v>
      </c>
      <c r="F15" s="28"/>
      <c r="G15" s="28"/>
      <c r="H15" s="28"/>
      <c r="I15" s="28"/>
      <c r="J15" s="28"/>
      <c r="K15" s="28"/>
      <c r="L15" s="28"/>
      <c r="M15" s="28"/>
    </row>
    <row r="16" ht="18.1" customHeight="1" spans="2:13">
      <c r="B16" s="29" t="s">
        <v>251</v>
      </c>
      <c r="C16" s="30" t="s">
        <v>252</v>
      </c>
      <c r="D16" s="28">
        <v>14</v>
      </c>
      <c r="E16" s="28">
        <v>14</v>
      </c>
      <c r="F16" s="28"/>
      <c r="G16" s="28"/>
      <c r="H16" s="28"/>
      <c r="I16" s="28"/>
      <c r="J16" s="28"/>
      <c r="K16" s="28"/>
      <c r="L16" s="28"/>
      <c r="M16" s="28"/>
    </row>
    <row r="17" ht="19.8" customHeight="1" spans="2:13">
      <c r="B17" s="29" t="s">
        <v>253</v>
      </c>
      <c r="C17" s="30" t="s">
        <v>254</v>
      </c>
      <c r="D17" s="28">
        <v>14</v>
      </c>
      <c r="E17" s="28">
        <v>14</v>
      </c>
      <c r="F17" s="28"/>
      <c r="G17" s="28"/>
      <c r="H17" s="28"/>
      <c r="I17" s="28"/>
      <c r="J17" s="28"/>
      <c r="K17" s="28"/>
      <c r="L17" s="28"/>
      <c r="M17" s="28"/>
    </row>
    <row r="18" ht="18.1" customHeight="1" spans="2:13">
      <c r="B18" s="29" t="s">
        <v>255</v>
      </c>
      <c r="C18" s="30" t="s">
        <v>256</v>
      </c>
      <c r="D18" s="28">
        <v>4.95</v>
      </c>
      <c r="E18" s="28">
        <v>4.95</v>
      </c>
      <c r="F18" s="28"/>
      <c r="G18" s="28"/>
      <c r="H18" s="28"/>
      <c r="I18" s="28"/>
      <c r="J18" s="28"/>
      <c r="K18" s="28"/>
      <c r="L18" s="28"/>
      <c r="M18" s="28"/>
    </row>
    <row r="19" ht="19.8" customHeight="1" spans="2:13">
      <c r="B19" s="29" t="s">
        <v>257</v>
      </c>
      <c r="C19" s="30" t="s">
        <v>258</v>
      </c>
      <c r="D19" s="28">
        <v>4.95</v>
      </c>
      <c r="E19" s="28">
        <v>4.95</v>
      </c>
      <c r="F19" s="28"/>
      <c r="G19" s="28"/>
      <c r="H19" s="28"/>
      <c r="I19" s="28"/>
      <c r="J19" s="28"/>
      <c r="K19" s="28"/>
      <c r="L19" s="28"/>
      <c r="M19" s="28"/>
    </row>
    <row r="20" ht="20.7" customHeight="1" spans="2:13">
      <c r="B20" s="31" t="s">
        <v>63</v>
      </c>
      <c r="C20" s="32" t="s">
        <v>18</v>
      </c>
      <c r="D20" s="33">
        <v>406.35</v>
      </c>
      <c r="E20" s="33">
        <v>406.35</v>
      </c>
      <c r="F20" s="28"/>
      <c r="G20" s="28"/>
      <c r="H20" s="28"/>
      <c r="I20" s="28"/>
      <c r="J20" s="28"/>
      <c r="K20" s="28"/>
      <c r="L20" s="28"/>
      <c r="M20" s="28"/>
    </row>
    <row r="21" ht="18.1" customHeight="1" spans="2:13">
      <c r="B21" s="29" t="s">
        <v>259</v>
      </c>
      <c r="C21" s="30" t="s">
        <v>260</v>
      </c>
      <c r="D21" s="28">
        <v>167</v>
      </c>
      <c r="E21" s="28">
        <v>167</v>
      </c>
      <c r="F21" s="28"/>
      <c r="G21" s="28"/>
      <c r="H21" s="28"/>
      <c r="I21" s="28"/>
      <c r="J21" s="28"/>
      <c r="K21" s="28"/>
      <c r="L21" s="28"/>
      <c r="M21" s="28"/>
    </row>
    <row r="22" ht="19.8" customHeight="1" spans="2:13">
      <c r="B22" s="29" t="s">
        <v>261</v>
      </c>
      <c r="C22" s="30" t="s">
        <v>262</v>
      </c>
      <c r="D22" s="28">
        <v>167</v>
      </c>
      <c r="E22" s="28">
        <v>167</v>
      </c>
      <c r="F22" s="28"/>
      <c r="G22" s="28"/>
      <c r="H22" s="28"/>
      <c r="I22" s="28"/>
      <c r="J22" s="28"/>
      <c r="K22" s="28"/>
      <c r="L22" s="28"/>
      <c r="M22" s="28"/>
    </row>
    <row r="23" ht="18.1" customHeight="1" spans="2:13">
      <c r="B23" s="29" t="s">
        <v>263</v>
      </c>
      <c r="C23" s="30" t="s">
        <v>264</v>
      </c>
      <c r="D23" s="28">
        <v>202.09</v>
      </c>
      <c r="E23" s="28">
        <v>202.09</v>
      </c>
      <c r="F23" s="28"/>
      <c r="G23" s="28"/>
      <c r="H23" s="28"/>
      <c r="I23" s="28"/>
      <c r="J23" s="28"/>
      <c r="K23" s="28"/>
      <c r="L23" s="28"/>
      <c r="M23" s="28"/>
    </row>
    <row r="24" ht="19.8" customHeight="1" spans="2:13">
      <c r="B24" s="29" t="s">
        <v>265</v>
      </c>
      <c r="C24" s="30" t="s">
        <v>266</v>
      </c>
      <c r="D24" s="28">
        <v>83.3</v>
      </c>
      <c r="E24" s="28">
        <v>83.3</v>
      </c>
      <c r="F24" s="28"/>
      <c r="G24" s="28"/>
      <c r="H24" s="28"/>
      <c r="I24" s="28"/>
      <c r="J24" s="28"/>
      <c r="K24" s="28"/>
      <c r="L24" s="28"/>
      <c r="M24" s="28"/>
    </row>
    <row r="25" ht="19.8" customHeight="1" spans="2:13">
      <c r="B25" s="29" t="s">
        <v>267</v>
      </c>
      <c r="C25" s="30" t="s">
        <v>268</v>
      </c>
      <c r="D25" s="28">
        <v>41.65</v>
      </c>
      <c r="E25" s="28">
        <v>41.65</v>
      </c>
      <c r="F25" s="28"/>
      <c r="G25" s="28"/>
      <c r="H25" s="28"/>
      <c r="I25" s="28"/>
      <c r="J25" s="28"/>
      <c r="K25" s="28"/>
      <c r="L25" s="28"/>
      <c r="M25" s="28"/>
    </row>
    <row r="26" ht="19.8" customHeight="1" spans="2:13">
      <c r="B26" s="29" t="s">
        <v>269</v>
      </c>
      <c r="C26" s="30" t="s">
        <v>270</v>
      </c>
      <c r="D26" s="28">
        <v>77.14</v>
      </c>
      <c r="E26" s="28">
        <v>77.14</v>
      </c>
      <c r="F26" s="28"/>
      <c r="G26" s="28"/>
      <c r="H26" s="28"/>
      <c r="I26" s="28"/>
      <c r="J26" s="28"/>
      <c r="K26" s="28"/>
      <c r="L26" s="28"/>
      <c r="M26" s="28"/>
    </row>
    <row r="27" ht="18.1" customHeight="1" spans="2:13">
      <c r="B27" s="29" t="s">
        <v>271</v>
      </c>
      <c r="C27" s="30" t="s">
        <v>272</v>
      </c>
      <c r="D27" s="28">
        <v>32</v>
      </c>
      <c r="E27" s="28">
        <v>32</v>
      </c>
      <c r="F27" s="28"/>
      <c r="G27" s="28"/>
      <c r="H27" s="28"/>
      <c r="I27" s="28"/>
      <c r="J27" s="28"/>
      <c r="K27" s="28"/>
      <c r="L27" s="28"/>
      <c r="M27" s="28"/>
    </row>
    <row r="28" ht="19.8" customHeight="1" spans="2:13">
      <c r="B28" s="29" t="s">
        <v>273</v>
      </c>
      <c r="C28" s="30" t="s">
        <v>274</v>
      </c>
      <c r="D28" s="28">
        <v>32</v>
      </c>
      <c r="E28" s="28">
        <v>32</v>
      </c>
      <c r="F28" s="28"/>
      <c r="G28" s="28"/>
      <c r="H28" s="28"/>
      <c r="I28" s="28"/>
      <c r="J28" s="28"/>
      <c r="K28" s="28"/>
      <c r="L28" s="28"/>
      <c r="M28" s="28"/>
    </row>
    <row r="29" ht="18.1" customHeight="1" spans="2:13">
      <c r="B29" s="29" t="s">
        <v>275</v>
      </c>
      <c r="C29" s="30" t="s">
        <v>276</v>
      </c>
      <c r="D29" s="28">
        <v>5.26</v>
      </c>
      <c r="E29" s="28">
        <v>5.26</v>
      </c>
      <c r="F29" s="28"/>
      <c r="G29" s="28"/>
      <c r="H29" s="28"/>
      <c r="I29" s="28"/>
      <c r="J29" s="28"/>
      <c r="K29" s="28"/>
      <c r="L29" s="28"/>
      <c r="M29" s="28"/>
    </row>
    <row r="30" ht="19.8" customHeight="1" spans="2:13">
      <c r="B30" s="29" t="s">
        <v>277</v>
      </c>
      <c r="C30" s="30" t="s">
        <v>278</v>
      </c>
      <c r="D30" s="28">
        <v>5.26</v>
      </c>
      <c r="E30" s="28">
        <v>5.26</v>
      </c>
      <c r="F30" s="28"/>
      <c r="G30" s="28"/>
      <c r="H30" s="28"/>
      <c r="I30" s="28"/>
      <c r="J30" s="28"/>
      <c r="K30" s="28"/>
      <c r="L30" s="28"/>
      <c r="M30" s="28"/>
    </row>
    <row r="31" ht="20.7" customHeight="1" spans="2:13">
      <c r="B31" s="31" t="s">
        <v>88</v>
      </c>
      <c r="C31" s="32" t="s">
        <v>19</v>
      </c>
      <c r="D31" s="33">
        <v>63.63</v>
      </c>
      <c r="E31" s="33">
        <v>63.63</v>
      </c>
      <c r="F31" s="28"/>
      <c r="G31" s="28"/>
      <c r="H31" s="28"/>
      <c r="I31" s="28"/>
      <c r="J31" s="28"/>
      <c r="K31" s="28"/>
      <c r="L31" s="28"/>
      <c r="M31" s="28"/>
    </row>
    <row r="32" ht="18.1" customHeight="1" spans="2:13">
      <c r="B32" s="29" t="s">
        <v>279</v>
      </c>
      <c r="C32" s="30" t="s">
        <v>280</v>
      </c>
      <c r="D32" s="28">
        <v>52.07</v>
      </c>
      <c r="E32" s="28">
        <v>52.07</v>
      </c>
      <c r="F32" s="28"/>
      <c r="G32" s="28"/>
      <c r="H32" s="28"/>
      <c r="I32" s="28"/>
      <c r="J32" s="28"/>
      <c r="K32" s="28"/>
      <c r="L32" s="28"/>
      <c r="M32" s="28"/>
    </row>
    <row r="33" ht="19.8" customHeight="1" spans="2:13">
      <c r="B33" s="29" t="s">
        <v>281</v>
      </c>
      <c r="C33" s="30" t="s">
        <v>282</v>
      </c>
      <c r="D33" s="28">
        <v>52.07</v>
      </c>
      <c r="E33" s="28">
        <v>52.07</v>
      </c>
      <c r="F33" s="28"/>
      <c r="G33" s="28"/>
      <c r="H33" s="28"/>
      <c r="I33" s="28"/>
      <c r="J33" s="28"/>
      <c r="K33" s="28"/>
      <c r="L33" s="28"/>
      <c r="M33" s="28"/>
    </row>
    <row r="34" ht="19.8" customHeight="1" spans="2:13">
      <c r="B34" s="29" t="s">
        <v>283</v>
      </c>
      <c r="C34" s="30" t="s">
        <v>284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ht="19.8" customHeight="1" spans="2:13">
      <c r="B35" s="29" t="s">
        <v>285</v>
      </c>
      <c r="C35" s="30" t="s">
        <v>286</v>
      </c>
      <c r="D35" s="28">
        <v>11.56</v>
      </c>
      <c r="E35" s="28">
        <v>11.56</v>
      </c>
      <c r="F35" s="28"/>
      <c r="G35" s="28"/>
      <c r="H35" s="28"/>
      <c r="I35" s="28"/>
      <c r="J35" s="28"/>
      <c r="K35" s="28"/>
      <c r="L35" s="28"/>
      <c r="M35" s="28"/>
    </row>
    <row r="36" ht="20.7" customHeight="1" spans="2:13">
      <c r="B36" s="31" t="s">
        <v>97</v>
      </c>
      <c r="C36" s="34" t="s">
        <v>20</v>
      </c>
      <c r="D36" s="33">
        <v>15</v>
      </c>
      <c r="E36" s="33">
        <v>15</v>
      </c>
      <c r="F36" s="28"/>
      <c r="G36" s="28"/>
      <c r="H36" s="28"/>
      <c r="I36" s="28"/>
      <c r="J36" s="28"/>
      <c r="K36" s="28"/>
      <c r="L36" s="28"/>
      <c r="M36" s="28"/>
    </row>
    <row r="37" ht="18.1" customHeight="1" spans="2:13">
      <c r="B37" s="29" t="s">
        <v>287</v>
      </c>
      <c r="C37" s="30" t="s">
        <v>288</v>
      </c>
      <c r="D37" s="28">
        <v>15</v>
      </c>
      <c r="E37" s="28">
        <v>15</v>
      </c>
      <c r="F37" s="28"/>
      <c r="G37" s="28"/>
      <c r="H37" s="28"/>
      <c r="I37" s="28"/>
      <c r="J37" s="28"/>
      <c r="K37" s="28"/>
      <c r="L37" s="28"/>
      <c r="M37" s="28"/>
    </row>
    <row r="38" ht="19.8" customHeight="1" spans="2:13">
      <c r="B38" s="29" t="s">
        <v>289</v>
      </c>
      <c r="C38" s="30" t="s">
        <v>290</v>
      </c>
      <c r="D38" s="28">
        <v>15</v>
      </c>
      <c r="E38" s="28">
        <v>15</v>
      </c>
      <c r="F38" s="28"/>
      <c r="G38" s="28"/>
      <c r="H38" s="28"/>
      <c r="I38" s="28"/>
      <c r="J38" s="28"/>
      <c r="K38" s="28"/>
      <c r="L38" s="28"/>
      <c r="M38" s="28"/>
    </row>
    <row r="39" ht="20.7" customHeight="1" spans="2:13">
      <c r="B39" s="31" t="s">
        <v>102</v>
      </c>
      <c r="C39" s="32" t="s">
        <v>21</v>
      </c>
      <c r="D39" s="33">
        <v>466.28</v>
      </c>
      <c r="E39" s="33">
        <v>466.28</v>
      </c>
      <c r="F39" s="28"/>
      <c r="G39" s="28"/>
      <c r="H39" s="28"/>
      <c r="I39" s="28"/>
      <c r="J39" s="28"/>
      <c r="K39" s="28"/>
      <c r="L39" s="28"/>
      <c r="M39" s="28"/>
    </row>
    <row r="40" ht="18.1" customHeight="1" spans="2:13">
      <c r="B40" s="29" t="s">
        <v>291</v>
      </c>
      <c r="C40" s="30" t="s">
        <v>292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ht="19.8" customHeight="1" spans="2:13">
      <c r="B41" s="29" t="s">
        <v>293</v>
      </c>
      <c r="C41" s="30" t="s">
        <v>294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ht="19.8" customHeight="1" spans="2:13">
      <c r="B42" s="29" t="s">
        <v>295</v>
      </c>
      <c r="C42" s="30" t="s">
        <v>296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ht="18.1" customHeight="1" spans="2:13">
      <c r="B43" s="29" t="s">
        <v>297</v>
      </c>
      <c r="C43" s="30" t="s">
        <v>298</v>
      </c>
      <c r="D43" s="28">
        <v>466.28</v>
      </c>
      <c r="E43" s="28">
        <v>466.28</v>
      </c>
      <c r="F43" s="28"/>
      <c r="G43" s="28"/>
      <c r="H43" s="28"/>
      <c r="I43" s="28"/>
      <c r="J43" s="28"/>
      <c r="K43" s="28"/>
      <c r="L43" s="28"/>
      <c r="M43" s="28"/>
    </row>
    <row r="44" ht="19.8" customHeight="1" spans="2:13">
      <c r="B44" s="29" t="s">
        <v>299</v>
      </c>
      <c r="C44" s="30" t="s">
        <v>300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ht="19.8" customHeight="1" spans="2:13">
      <c r="B45" s="29" t="s">
        <v>301</v>
      </c>
      <c r="C45" s="30" t="s">
        <v>302</v>
      </c>
      <c r="D45" s="28">
        <v>466.28</v>
      </c>
      <c r="E45" s="28">
        <v>466.28</v>
      </c>
      <c r="F45" s="28"/>
      <c r="G45" s="28"/>
      <c r="H45" s="28"/>
      <c r="I45" s="28"/>
      <c r="J45" s="28"/>
      <c r="K45" s="28"/>
      <c r="L45" s="28"/>
      <c r="M45" s="28"/>
    </row>
    <row r="46" ht="20.7" customHeight="1" spans="2:13">
      <c r="B46" s="31" t="s">
        <v>121</v>
      </c>
      <c r="C46" s="32" t="s">
        <v>22</v>
      </c>
      <c r="D46" s="33">
        <v>72.89</v>
      </c>
      <c r="E46" s="33">
        <v>72.89</v>
      </c>
      <c r="F46" s="28"/>
      <c r="G46" s="28"/>
      <c r="H46" s="28"/>
      <c r="I46" s="28"/>
      <c r="J46" s="28"/>
      <c r="K46" s="28"/>
      <c r="L46" s="28"/>
      <c r="M46" s="28"/>
    </row>
    <row r="47" ht="18.1" customHeight="1" spans="2:13">
      <c r="B47" s="29" t="s">
        <v>303</v>
      </c>
      <c r="C47" s="30" t="s">
        <v>304</v>
      </c>
      <c r="D47" s="28">
        <v>72.89</v>
      </c>
      <c r="E47" s="28">
        <v>72.89</v>
      </c>
      <c r="F47" s="28"/>
      <c r="G47" s="28"/>
      <c r="H47" s="28"/>
      <c r="I47" s="28"/>
      <c r="J47" s="28"/>
      <c r="K47" s="28"/>
      <c r="L47" s="28"/>
      <c r="M47" s="28"/>
    </row>
    <row r="48" ht="19.8" customHeight="1" spans="2:13">
      <c r="B48" s="29" t="s">
        <v>305</v>
      </c>
      <c r="C48" s="30" t="s">
        <v>306</v>
      </c>
      <c r="D48" s="28">
        <v>72.89</v>
      </c>
      <c r="E48" s="28">
        <v>72.89</v>
      </c>
      <c r="F48" s="28"/>
      <c r="G48" s="28"/>
      <c r="H48" s="28"/>
      <c r="I48" s="28"/>
      <c r="J48" s="28"/>
      <c r="K48" s="28"/>
      <c r="L48" s="28"/>
      <c r="M48" s="28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6666666666667" right="0.116666666666667" top="0.391666666666667" bottom="0.0777777777777778" header="0" footer="0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7"/>
  <sheetViews>
    <sheetView workbookViewId="0">
      <selection activeCell="D7" sqref="D7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307</v>
      </c>
    </row>
    <row r="2" ht="16.35" customHeight="1" spans="2:6">
      <c r="B2" s="11" t="s">
        <v>308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18.95" customHeight="1" spans="2:6">
      <c r="B5" s="12"/>
      <c r="C5" s="12"/>
      <c r="D5" s="12"/>
      <c r="E5" s="12"/>
      <c r="F5" s="13" t="s">
        <v>2</v>
      </c>
    </row>
    <row r="6" ht="31.9" customHeight="1" spans="2:6">
      <c r="B6" s="14" t="s">
        <v>131</v>
      </c>
      <c r="C6" s="14" t="s">
        <v>36</v>
      </c>
      <c r="D6" s="14" t="s">
        <v>37</v>
      </c>
      <c r="E6" s="14" t="s">
        <v>309</v>
      </c>
      <c r="F6" s="14" t="s">
        <v>310</v>
      </c>
    </row>
    <row r="7" ht="23.25" customHeight="1" spans="2:6">
      <c r="B7" s="15" t="s">
        <v>7</v>
      </c>
      <c r="C7" s="15"/>
      <c r="D7" s="16">
        <f t="shared" ref="D7:D47" si="0">E7+F7</f>
        <v>2022.55</v>
      </c>
      <c r="E7" s="16">
        <f>E8+E14+E19+E30+E38+E45</f>
        <v>1146.8</v>
      </c>
      <c r="F7" s="16">
        <f>F8+F19+F35+F38+F14</f>
        <v>875.75</v>
      </c>
    </row>
    <row r="8" ht="21.55" customHeight="1" spans="2:6">
      <c r="B8" s="17" t="s">
        <v>40</v>
      </c>
      <c r="C8" s="18" t="s">
        <v>14</v>
      </c>
      <c r="D8" s="19">
        <f>E8+F8</f>
        <v>979.45</v>
      </c>
      <c r="E8" s="19">
        <v>797.98</v>
      </c>
      <c r="F8" s="19">
        <v>181.47</v>
      </c>
    </row>
    <row r="9" ht="20.7" customHeight="1" spans="2:6">
      <c r="B9" s="20" t="s">
        <v>311</v>
      </c>
      <c r="C9" s="21" t="s">
        <v>312</v>
      </c>
      <c r="D9" s="19">
        <f>E9+F9</f>
        <v>975.45</v>
      </c>
      <c r="E9" s="19">
        <v>797.98</v>
      </c>
      <c r="F9" s="19">
        <v>177.47</v>
      </c>
    </row>
    <row r="10" ht="20.7" customHeight="1" spans="2:6">
      <c r="B10" s="20" t="s">
        <v>313</v>
      </c>
      <c r="C10" s="21" t="s">
        <v>314</v>
      </c>
      <c r="D10" s="19">
        <f>E10+F10</f>
        <v>797.98</v>
      </c>
      <c r="E10" s="19">
        <v>797.98</v>
      </c>
      <c r="F10" s="19"/>
    </row>
    <row r="11" ht="20.7" customHeight="1" spans="2:6">
      <c r="B11" s="20" t="s">
        <v>315</v>
      </c>
      <c r="C11" s="21" t="s">
        <v>316</v>
      </c>
      <c r="D11" s="19">
        <f>E11+F11</f>
        <v>177.47</v>
      </c>
      <c r="E11" s="19"/>
      <c r="F11" s="19">
        <v>177.47</v>
      </c>
    </row>
    <row r="12" ht="20.7" customHeight="1" spans="2:6">
      <c r="B12" s="20" t="s">
        <v>317</v>
      </c>
      <c r="C12" s="21" t="s">
        <v>318</v>
      </c>
      <c r="D12" s="19">
        <f>E12+F12</f>
        <v>4</v>
      </c>
      <c r="E12" s="19"/>
      <c r="F12" s="19">
        <v>4</v>
      </c>
    </row>
    <row r="13" ht="20.7" customHeight="1" spans="2:6">
      <c r="B13" s="20" t="s">
        <v>319</v>
      </c>
      <c r="C13" s="21" t="s">
        <v>316</v>
      </c>
      <c r="D13" s="19">
        <f>E13+F13</f>
        <v>4</v>
      </c>
      <c r="E13" s="19"/>
      <c r="F13" s="19">
        <v>4</v>
      </c>
    </row>
    <row r="14" ht="21.55" customHeight="1" spans="2:6">
      <c r="B14" s="17" t="s">
        <v>54</v>
      </c>
      <c r="C14" s="18" t="s">
        <v>16</v>
      </c>
      <c r="D14" s="19">
        <f>E14+F14</f>
        <v>18.95</v>
      </c>
      <c r="E14" s="19">
        <v>4.95</v>
      </c>
      <c r="F14" s="19">
        <v>14</v>
      </c>
    </row>
    <row r="15" ht="20.7" customHeight="1" spans="2:6">
      <c r="B15" s="20" t="s">
        <v>320</v>
      </c>
      <c r="C15" s="21" t="s">
        <v>321</v>
      </c>
      <c r="D15" s="19">
        <f>E15+F15</f>
        <v>14</v>
      </c>
      <c r="E15" s="19"/>
      <c r="F15" s="19">
        <v>14</v>
      </c>
    </row>
    <row r="16" ht="20.7" customHeight="1" spans="2:6">
      <c r="B16" s="20" t="s">
        <v>322</v>
      </c>
      <c r="C16" s="21" t="s">
        <v>323</v>
      </c>
      <c r="D16" s="19">
        <f>E16+F16</f>
        <v>14</v>
      </c>
      <c r="E16" s="19"/>
      <c r="F16" s="19">
        <v>14</v>
      </c>
    </row>
    <row r="17" ht="20.7" customHeight="1" spans="2:6">
      <c r="B17" s="20" t="s">
        <v>324</v>
      </c>
      <c r="C17" s="21" t="s">
        <v>325</v>
      </c>
      <c r="D17" s="19">
        <f>E17+F17</f>
        <v>4.95</v>
      </c>
      <c r="E17" s="19">
        <v>4.95</v>
      </c>
      <c r="F17" s="19"/>
    </row>
    <row r="18" ht="20.7" customHeight="1" spans="2:6">
      <c r="B18" s="20" t="s">
        <v>326</v>
      </c>
      <c r="C18" s="21" t="s">
        <v>327</v>
      </c>
      <c r="D18" s="19">
        <f>E18+F18</f>
        <v>4.95</v>
      </c>
      <c r="E18" s="19">
        <v>4.95</v>
      </c>
      <c r="F18" s="19"/>
    </row>
    <row r="19" ht="21.55" customHeight="1" spans="2:6">
      <c r="B19" s="17" t="s">
        <v>63</v>
      </c>
      <c r="C19" s="18" t="s">
        <v>18</v>
      </c>
      <c r="D19" s="19">
        <f>E19+F19</f>
        <v>406.35</v>
      </c>
      <c r="E19" s="19">
        <v>207.35</v>
      </c>
      <c r="F19" s="19">
        <v>199</v>
      </c>
    </row>
    <row r="20" ht="20.7" customHeight="1" spans="2:6">
      <c r="B20" s="20" t="s">
        <v>328</v>
      </c>
      <c r="C20" s="21" t="s">
        <v>329</v>
      </c>
      <c r="D20" s="19">
        <f>E20+F20</f>
        <v>167</v>
      </c>
      <c r="E20" s="19"/>
      <c r="F20" s="19">
        <v>167</v>
      </c>
    </row>
    <row r="21" ht="20.7" customHeight="1" spans="2:6">
      <c r="B21" s="20" t="s">
        <v>330</v>
      </c>
      <c r="C21" s="21" t="s">
        <v>331</v>
      </c>
      <c r="D21" s="19">
        <f>E21+F21</f>
        <v>167</v>
      </c>
      <c r="E21" s="19"/>
      <c r="F21" s="19">
        <v>167</v>
      </c>
    </row>
    <row r="22" ht="20.7" customHeight="1" spans="2:6">
      <c r="B22" s="20" t="s">
        <v>332</v>
      </c>
      <c r="C22" s="21" t="s">
        <v>333</v>
      </c>
      <c r="D22" s="19">
        <f>E22+F22</f>
        <v>202.09</v>
      </c>
      <c r="E22" s="19">
        <v>202.09</v>
      </c>
      <c r="F22" s="19"/>
    </row>
    <row r="23" ht="20.7" customHeight="1" spans="2:6">
      <c r="B23" s="20" t="s">
        <v>334</v>
      </c>
      <c r="C23" s="21" t="s">
        <v>335</v>
      </c>
      <c r="D23" s="19">
        <f>E23+F23</f>
        <v>83.3</v>
      </c>
      <c r="E23" s="19">
        <v>83.3</v>
      </c>
      <c r="F23" s="19"/>
    </row>
    <row r="24" ht="20.7" customHeight="1" spans="2:6">
      <c r="B24" s="20" t="s">
        <v>336</v>
      </c>
      <c r="C24" s="21" t="s">
        <v>337</v>
      </c>
      <c r="D24" s="19">
        <f>E24+F24</f>
        <v>41.65</v>
      </c>
      <c r="E24" s="19">
        <v>41.65</v>
      </c>
      <c r="F24" s="19"/>
    </row>
    <row r="25" ht="20.7" customHeight="1" spans="2:6">
      <c r="B25" s="20" t="s">
        <v>338</v>
      </c>
      <c r="C25" s="21" t="s">
        <v>339</v>
      </c>
      <c r="D25" s="19">
        <f>E25+F25</f>
        <v>77.14</v>
      </c>
      <c r="E25" s="19">
        <v>77.14</v>
      </c>
      <c r="F25" s="19"/>
    </row>
    <row r="26" ht="20.7" customHeight="1" spans="2:6">
      <c r="B26" s="20" t="s">
        <v>340</v>
      </c>
      <c r="C26" s="21" t="s">
        <v>341</v>
      </c>
      <c r="D26" s="19">
        <f>E26+F26</f>
        <v>32</v>
      </c>
      <c r="E26" s="19"/>
      <c r="F26" s="19">
        <v>32</v>
      </c>
    </row>
    <row r="27" ht="20.7" customHeight="1" spans="2:6">
      <c r="B27" s="20" t="s">
        <v>342</v>
      </c>
      <c r="C27" s="21" t="s">
        <v>343</v>
      </c>
      <c r="D27" s="19">
        <f>E27+F27</f>
        <v>32</v>
      </c>
      <c r="E27" s="19"/>
      <c r="F27" s="19">
        <v>32</v>
      </c>
    </row>
    <row r="28" ht="20.7" customHeight="1" spans="2:6">
      <c r="B28" s="20" t="s">
        <v>344</v>
      </c>
      <c r="C28" s="21" t="s">
        <v>345</v>
      </c>
      <c r="D28" s="19">
        <f>E28+F28</f>
        <v>5.26</v>
      </c>
      <c r="E28" s="19">
        <v>5.26</v>
      </c>
      <c r="F28" s="19"/>
    </row>
    <row r="29" ht="20.7" customHeight="1" spans="2:6">
      <c r="B29" s="20" t="s">
        <v>346</v>
      </c>
      <c r="C29" s="21" t="s">
        <v>347</v>
      </c>
      <c r="D29" s="19">
        <f>E29+F29</f>
        <v>5.26</v>
      </c>
      <c r="E29" s="19">
        <v>5.26</v>
      </c>
      <c r="F29" s="19"/>
    </row>
    <row r="30" ht="21.55" customHeight="1" spans="2:6">
      <c r="B30" s="17" t="s">
        <v>88</v>
      </c>
      <c r="C30" s="18" t="s">
        <v>19</v>
      </c>
      <c r="D30" s="19">
        <f>E30+F30</f>
        <v>63.63</v>
      </c>
      <c r="E30" s="19">
        <v>63.63</v>
      </c>
      <c r="F30" s="19"/>
    </row>
    <row r="31" ht="20.7" customHeight="1" spans="2:6">
      <c r="B31" s="20" t="s">
        <v>348</v>
      </c>
      <c r="C31" s="21" t="s">
        <v>349</v>
      </c>
      <c r="D31" s="19">
        <f>E31+F31</f>
        <v>63.63</v>
      </c>
      <c r="E31" s="19">
        <v>63.63</v>
      </c>
      <c r="F31" s="19"/>
    </row>
    <row r="32" ht="20.7" customHeight="1" spans="2:6">
      <c r="B32" s="20" t="s">
        <v>350</v>
      </c>
      <c r="C32" s="21" t="s">
        <v>351</v>
      </c>
      <c r="D32" s="19">
        <f>E32+F32</f>
        <v>52.07</v>
      </c>
      <c r="E32" s="19">
        <v>52.07</v>
      </c>
      <c r="F32" s="19"/>
    </row>
    <row r="33" ht="20.7" customHeight="1" spans="2:6">
      <c r="B33" s="20" t="s">
        <v>352</v>
      </c>
      <c r="C33" s="21" t="s">
        <v>353</v>
      </c>
      <c r="D33" s="19">
        <f>E33+F33</f>
        <v>0</v>
      </c>
      <c r="E33" s="19"/>
      <c r="F33" s="19"/>
    </row>
    <row r="34" ht="20.7" customHeight="1" spans="2:6">
      <c r="B34" s="20" t="s">
        <v>354</v>
      </c>
      <c r="C34" s="21" t="s">
        <v>355</v>
      </c>
      <c r="D34" s="19">
        <f>E34+F34</f>
        <v>11.56</v>
      </c>
      <c r="E34" s="19">
        <v>11.56</v>
      </c>
      <c r="F34" s="19"/>
    </row>
    <row r="35" ht="21.55" customHeight="1" spans="2:6">
      <c r="B35" s="17" t="s">
        <v>97</v>
      </c>
      <c r="C35" s="18" t="s">
        <v>20</v>
      </c>
      <c r="D35" s="19">
        <f>E35+F35</f>
        <v>15</v>
      </c>
      <c r="E35" s="19"/>
      <c r="F35" s="19">
        <v>15</v>
      </c>
    </row>
    <row r="36" ht="20.7" customHeight="1" spans="2:6">
      <c r="B36" s="20" t="s">
        <v>356</v>
      </c>
      <c r="C36" s="21" t="s">
        <v>357</v>
      </c>
      <c r="D36" s="19">
        <f>E36+F36</f>
        <v>15</v>
      </c>
      <c r="E36" s="19"/>
      <c r="F36" s="19">
        <v>15</v>
      </c>
    </row>
    <row r="37" ht="20.7" customHeight="1" spans="2:6">
      <c r="B37" s="20" t="s">
        <v>358</v>
      </c>
      <c r="C37" s="21" t="s">
        <v>359</v>
      </c>
      <c r="D37" s="19">
        <f>E37+F37</f>
        <v>15</v>
      </c>
      <c r="E37" s="19"/>
      <c r="F37" s="19">
        <v>15</v>
      </c>
    </row>
    <row r="38" ht="21.55" customHeight="1" spans="2:6">
      <c r="B38" s="17" t="s">
        <v>102</v>
      </c>
      <c r="C38" s="18" t="s">
        <v>21</v>
      </c>
      <c r="D38" s="19">
        <f>E38+F38</f>
        <v>466.28</v>
      </c>
      <c r="E38" s="19"/>
      <c r="F38" s="19">
        <v>466.28</v>
      </c>
    </row>
    <row r="39" ht="20.7" customHeight="1" spans="2:6">
      <c r="B39" s="20" t="s">
        <v>360</v>
      </c>
      <c r="C39" s="21" t="s">
        <v>361</v>
      </c>
      <c r="D39" s="19">
        <f>E39+F39</f>
        <v>0</v>
      </c>
      <c r="E39" s="19"/>
      <c r="F39" s="19"/>
    </row>
    <row r="40" ht="20.7" customHeight="1" spans="2:6">
      <c r="B40" s="20" t="s">
        <v>362</v>
      </c>
      <c r="C40" s="21" t="s">
        <v>363</v>
      </c>
      <c r="D40" s="19">
        <f>E40+F40</f>
        <v>0</v>
      </c>
      <c r="E40" s="19"/>
      <c r="F40" s="19"/>
    </row>
    <row r="41" ht="20.7" customHeight="1" spans="2:6">
      <c r="B41" s="20" t="s">
        <v>364</v>
      </c>
      <c r="C41" s="21" t="s">
        <v>365</v>
      </c>
      <c r="D41" s="19">
        <f>E41+F41</f>
        <v>0</v>
      </c>
      <c r="E41" s="19"/>
      <c r="F41" s="19"/>
    </row>
    <row r="42" ht="20.7" customHeight="1" spans="2:6">
      <c r="B42" s="20" t="s">
        <v>366</v>
      </c>
      <c r="C42" s="21" t="s">
        <v>367</v>
      </c>
      <c r="D42" s="19">
        <f>E42+F42</f>
        <v>466.28</v>
      </c>
      <c r="E42" s="19"/>
      <c r="F42" s="19">
        <v>466.28</v>
      </c>
    </row>
    <row r="43" ht="20.7" customHeight="1" spans="2:6">
      <c r="B43" s="20" t="s">
        <v>368</v>
      </c>
      <c r="C43" s="21" t="s">
        <v>369</v>
      </c>
      <c r="D43" s="19">
        <f>E43+F43</f>
        <v>0</v>
      </c>
      <c r="E43" s="19"/>
      <c r="F43" s="19"/>
    </row>
    <row r="44" ht="20.7" customHeight="1" spans="2:6">
      <c r="B44" s="20" t="s">
        <v>370</v>
      </c>
      <c r="C44" s="21" t="s">
        <v>371</v>
      </c>
      <c r="D44" s="19">
        <f>E44+F44</f>
        <v>466.28</v>
      </c>
      <c r="E44" s="19"/>
      <c r="F44" s="19">
        <v>466.28</v>
      </c>
    </row>
    <row r="45" ht="21.55" customHeight="1" spans="2:6">
      <c r="B45" s="17" t="s">
        <v>121</v>
      </c>
      <c r="C45" s="18" t="s">
        <v>22</v>
      </c>
      <c r="D45" s="19">
        <f>E45+F45</f>
        <v>72.89</v>
      </c>
      <c r="E45" s="19">
        <v>72.89</v>
      </c>
      <c r="F45" s="19"/>
    </row>
    <row r="46" ht="20.7" customHeight="1" spans="2:6">
      <c r="B46" s="20" t="s">
        <v>372</v>
      </c>
      <c r="C46" s="21" t="s">
        <v>373</v>
      </c>
      <c r="D46" s="19">
        <f>E46+F46</f>
        <v>72.89</v>
      </c>
      <c r="E46" s="19">
        <v>72.89</v>
      </c>
      <c r="F46" s="19"/>
    </row>
    <row r="47" ht="20.7" customHeight="1" spans="2:6">
      <c r="B47" s="20" t="s">
        <v>374</v>
      </c>
      <c r="C47" s="21" t="s">
        <v>375</v>
      </c>
      <c r="D47" s="19">
        <f>E47+F47</f>
        <v>72.89</v>
      </c>
      <c r="E47" s="19">
        <v>72.89</v>
      </c>
      <c r="F47" s="19"/>
    </row>
  </sheetData>
  <mergeCells count="2">
    <mergeCell ref="B7:C7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0"/>
  <sheetViews>
    <sheetView workbookViewId="0">
      <selection activeCell="J15" sqref="J15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376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377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0" t="s">
        <v>2</v>
      </c>
    </row>
    <row r="6" ht="65.55" customHeight="1" spans="2:13">
      <c r="B6" s="4" t="s">
        <v>378</v>
      </c>
      <c r="C6" s="4" t="s">
        <v>5</v>
      </c>
      <c r="D6" s="4" t="s">
        <v>37</v>
      </c>
      <c r="E6" s="4" t="s">
        <v>233</v>
      </c>
      <c r="F6" s="4" t="s">
        <v>234</v>
      </c>
      <c r="G6" s="4" t="s">
        <v>235</v>
      </c>
      <c r="H6" s="4" t="s">
        <v>236</v>
      </c>
      <c r="I6" s="4" t="s">
        <v>237</v>
      </c>
      <c r="J6" s="4" t="s">
        <v>238</v>
      </c>
      <c r="K6" s="4" t="s">
        <v>239</v>
      </c>
      <c r="L6" s="4" t="s">
        <v>240</v>
      </c>
      <c r="M6" s="4" t="s">
        <v>241</v>
      </c>
    </row>
    <row r="7" ht="23.25" customHeight="1" spans="2:13">
      <c r="B7" s="5" t="s">
        <v>7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</row>
    <row r="8" ht="21.55" customHeight="1" spans="2:13"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</row>
    <row r="9" ht="16.35" customHeight="1" spans="4:4">
      <c r="D9" s="1"/>
    </row>
    <row r="10" ht="16.35" customHeight="1" spans="2:11">
      <c r="B10" s="9" t="s">
        <v>214</v>
      </c>
      <c r="C10" s="9"/>
      <c r="D10" s="9"/>
      <c r="E10" s="9"/>
      <c r="F10" s="9"/>
      <c r="G10" s="9"/>
      <c r="H10" s="9"/>
      <c r="I10" s="9"/>
      <c r="J10" s="9"/>
      <c r="K10" s="9"/>
    </row>
  </sheetData>
  <mergeCells count="3">
    <mergeCell ref="B7:C7"/>
    <mergeCell ref="B10:K10"/>
    <mergeCell ref="B2:M3"/>
  </mergeCells>
  <printOptions horizontalCentered="1"/>
  <pageMargins left="0.195138888888889" right="0.195138888888889" top="0.391666666666667" bottom="0.0777777777777778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王瑶</cp:lastModifiedBy>
  <dcterms:created xsi:type="dcterms:W3CDTF">2024-01-17T06:35:00Z</dcterms:created>
  <dcterms:modified xsi:type="dcterms:W3CDTF">2024-01-25T02:48:06Z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C94AB0D63F134632B6AF4C85CD37C439</vt:lpwstr>
  </property>
  <property fmtid="{D5CDD505-2E9C-101B-9397-08002B2CF9AE}" pid="3" name="KSOProductBuildVer">
    <vt:lpwstr>2052-9.1.0.4872</vt:lpwstr>
  </property>
</Properties>
</file>